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Downloads\"/>
    </mc:Choice>
  </mc:AlternateContent>
  <bookViews>
    <workbookView xWindow="0" yWindow="0" windowWidth="28800" windowHeight="11835"/>
  </bookViews>
  <sheets>
    <sheet name="DIDACTIC" sheetId="2" r:id="rId1"/>
    <sheet name="CERCETARE" sheetId="1" r:id="rId2"/>
    <sheet name="CIVIC" sheetId="3" r:id="rId3"/>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2" l="1"/>
  <c r="D63" i="2"/>
  <c r="D60" i="3"/>
  <c r="D19" i="3"/>
  <c r="D61" i="3" s="1"/>
  <c r="G35" i="1"/>
  <c r="G71" i="1"/>
  <c r="G104" i="1"/>
  <c r="G99" i="1"/>
  <c r="G97" i="1"/>
  <c r="G95" i="1"/>
  <c r="G93" i="1"/>
  <c r="G69" i="1"/>
  <c r="G44" i="1"/>
  <c r="G46" i="1"/>
  <c r="G42" i="1"/>
  <c r="G40" i="1"/>
  <c r="G38" i="1"/>
  <c r="G33" i="1"/>
  <c r="G28" i="1"/>
  <c r="G27" i="1"/>
  <c r="G24" i="1"/>
  <c r="G23" i="1"/>
  <c r="G120" i="1" l="1"/>
  <c r="G122" i="1"/>
  <c r="G59" i="1"/>
  <c r="G57" i="1"/>
  <c r="G55" i="1"/>
  <c r="G53" i="1"/>
  <c r="G51" i="1"/>
  <c r="G49" i="1"/>
  <c r="G64" i="1"/>
  <c r="G62" i="1"/>
  <c r="G67" i="1"/>
  <c r="G127" i="1"/>
  <c r="G125" i="1"/>
  <c r="G116" i="1"/>
  <c r="G111" i="1"/>
  <c r="G109" i="1"/>
  <c r="G107" i="1"/>
  <c r="G102" i="1"/>
  <c r="G86" i="1"/>
  <c r="G82" i="1"/>
  <c r="G80" i="1"/>
  <c r="G76" i="1"/>
  <c r="G77" i="1"/>
  <c r="G75" i="1"/>
  <c r="G129" i="1" s="1"/>
  <c r="G31" i="1"/>
  <c r="G30" i="1"/>
  <c r="G21" i="1"/>
  <c r="G20" i="1"/>
  <c r="G18" i="1"/>
  <c r="G17" i="1"/>
  <c r="G14" i="1"/>
  <c r="G13" i="1"/>
  <c r="G11" i="1"/>
  <c r="G10" i="1"/>
  <c r="G72" i="1" s="1"/>
  <c r="G130" i="1" l="1"/>
</calcChain>
</file>

<file path=xl/sharedStrings.xml><?xml version="1.0" encoding="utf-8"?>
<sst xmlns="http://schemas.openxmlformats.org/spreadsheetml/2006/main" count="345" uniqueCount="299">
  <si>
    <t>FISA DE AUTOEVALUARE: DIMENSIUNEA DIDACTICĂ</t>
  </si>
  <si>
    <t>Nume și prenume:</t>
  </si>
  <si>
    <t>Funcția:</t>
  </si>
  <si>
    <t>Departamentul:</t>
  </si>
  <si>
    <r>
      <t xml:space="preserve">Se vor lua în considerare doar realizările prezentate în fișă și verificabile în </t>
    </r>
    <r>
      <rPr>
        <b/>
        <i/>
        <sz val="12"/>
        <color rgb="FF000000"/>
        <rFont val="Calibri"/>
        <family val="2"/>
      </rPr>
      <t xml:space="preserve">Managementul cercetării </t>
    </r>
    <r>
      <rPr>
        <b/>
        <sz val="12"/>
        <color rgb="FF000000"/>
        <rFont val="Calibri"/>
        <family val="2"/>
      </rPr>
      <t xml:space="preserve">sau, după caz, în arhiva facultății, a departamentului sau prin alte documente justificative </t>
    </r>
    <r>
      <rPr>
        <b/>
        <i/>
        <sz val="12"/>
        <color rgb="FFFF0000"/>
        <rFont val="Calibri"/>
        <family val="2"/>
      </rPr>
      <t>pentru perioada 2021-2025</t>
    </r>
    <r>
      <rPr>
        <b/>
        <sz val="12"/>
        <color rgb="FF000000"/>
        <rFont val="Calibri"/>
        <family val="2"/>
      </rPr>
      <t>).</t>
    </r>
  </si>
  <si>
    <t>Criteriul I: Activitatea didactică</t>
  </si>
  <si>
    <t>Punctaj</t>
  </si>
  <si>
    <t>Itemi raportați</t>
  </si>
  <si>
    <t>Punctaj
final</t>
  </si>
  <si>
    <t>I.1. Activitatea de coordonare a tezelor de finalizare a studiilor</t>
  </si>
  <si>
    <t>I.1.1.Teze de licență coordonate și susținute public în ambele sesiuni</t>
  </si>
  <si>
    <t>0,25/lucrare</t>
  </si>
  <si>
    <t>I.1.2. Disertații de masterat coordonate și susținute public în ambele sesiuni</t>
  </si>
  <si>
    <t>I.1.3. Teze doctorat coordonate, susținute public și aprobate de CNATDCU</t>
  </si>
  <si>
    <t>2/lucrare</t>
  </si>
  <si>
    <t>I.2. Activitate de predare universitară care depășește norma de bază</t>
  </si>
  <si>
    <t>I.2.1. Cursuri/seminarii/laboratoare susținute la IF în regim de plata cu ora,
finalizat cu evaluarea rezultatelor studenților</t>
  </si>
  <si>
    <t xml:space="preserve">2p/curs și  0,5p/S/L </t>
  </si>
  <si>
    <t>I.2.2. Cursuri/seminarii susținute la ID, IFR (în regim de plata cu ora), curs
finalizat cu evaluarea rezultatelor studenților</t>
  </si>
  <si>
    <t>0,5p/disciplină predată și evaluată</t>
  </si>
  <si>
    <t>I.2.3. Coordonare/tutorat și evaluarea predării în limbi de circulație internațională pentru studenți Erasmus+ găzduiți de UBB</t>
  </si>
  <si>
    <t>0,5/pe disciplină</t>
  </si>
  <si>
    <t>I.2.4. Activitate de predare mobilitate Erasmus (cel puțin 8 ore)</t>
  </si>
  <si>
    <t>0,5/mobilitate</t>
  </si>
  <si>
    <t>I.2.5. Participare alte tipuri de mobilități Erasmus (ex. BIP)</t>
  </si>
  <si>
    <t>1p/participare</t>
  </si>
  <si>
    <t>I.2.6. Cadru didactic asociat la o universitate din străinătate (curs finalizat cu evaluarea studenților, aprobat prin HS)</t>
  </si>
  <si>
    <t>4p/curs</t>
  </si>
  <si>
    <t>I.2.7. Participarea la cursuri/workshopuri pentru propria pregătire de specialitate și psihopedagogică derulate în cadrul UBB/altă instituție</t>
  </si>
  <si>
    <t>0,1/curs</t>
  </si>
  <si>
    <t>I.2.8. Coordonare cursuri deschise (exp. lifelong learning, de formare sau perfecționare, universitare sau postuniversitare)</t>
  </si>
  <si>
    <t>1/curs</t>
  </si>
  <si>
    <t xml:space="preserve">I.3. Elaborarea de materiale didactice pentru studenți, pe diverse suporturi </t>
  </si>
  <si>
    <t>I.3.1. Publicarea unui manual nou cu ISBN (toate formele de învățământ) - se prezintă copia paginii cu descrierea CIP a volumului, anexată cererii</t>
  </si>
  <si>
    <t xml:space="preserve"> 2p/manual</t>
  </si>
  <si>
    <t xml:space="preserve">I.3.2. Elaborarea de suporturi de curs noi fără ISBN (on-line sau tipărit) - se prezintă copia în pdf sau se indică link-ul paginii on-line </t>
  </si>
  <si>
    <t>1p/an/curs  </t>
  </si>
  <si>
    <t>I.3.3. Modificare suport de curs/ seminar/ laborator (toate formele de învățământ), fără ISBN, disponibil la bibliotecă în format tipărit sau electronic (se va anexa în pdf).</t>
  </si>
  <si>
    <t>0,25p/an/curs</t>
  </si>
  <si>
    <t>I.3.4. Capitol nou în suport de curs/ seminar (toate formele de învăţământ), se prezintă copia paginii cu descrierea CIP a volumului, anexată cererii</t>
  </si>
  <si>
    <t>0,25p/capitol</t>
  </si>
  <si>
    <t>I.3.5. Materiale didactice specifice inovative (ex. curs pe platformă de învățare online, site-uri web, aplicații, soft-uri specifice)</t>
  </si>
  <si>
    <t>3p/material</t>
  </si>
  <si>
    <t>I.3.6.  Introducerea de cursuri noi (L, M, D). Se prezintă Fișa disciplinei.</t>
  </si>
  <si>
    <t>2p/curs (doar pt. anul introducerii)</t>
  </si>
  <si>
    <t>I.4. Participarea ca membru în comisii de licență, disertație, doctorat</t>
  </si>
  <si>
    <t>I.4.1. Participare comisie admitere licență (sesiune iulie și septembrie)</t>
  </si>
  <si>
    <t>0,25 iulie/0,12 sept.</t>
  </si>
  <si>
    <t>I.4.2. Participare comisie admitere master  (sesiune iulie și septembrie)</t>
  </si>
  <si>
    <t>0,5 iulie/0,25 sept.</t>
  </si>
  <si>
    <t>I.4.3. Participare comisie admitere doctorat  (sesiune iulie și septembrie)</t>
  </si>
  <si>
    <t xml:space="preserve">I.4.4. Participare comisie finalizare licență (evaluare probă scrisă, sesiune iulie și februarie) </t>
  </si>
  <si>
    <t>0,5 iulie/0,25 feb.</t>
  </si>
  <si>
    <t xml:space="preserve">I.4.5. Participare comisie finalizare licență (sustinere lucrări licență, sesiune iulie și februarie)  </t>
  </si>
  <si>
    <t>I.4.6. Participare comisie finalizare master (susținerea dizertațiilor, sesiune iulie și februarie)</t>
  </si>
  <si>
    <t>I.4.7. Participare comisie contestații examen de finalizare studii</t>
  </si>
  <si>
    <t>0,25 iulie/0,13 feb.</t>
  </si>
  <si>
    <t>I.4.8. Participare comisie îndrumare doctorat (UBB și la alte universități)</t>
  </si>
  <si>
    <t>0,1/comisie/an</t>
  </si>
  <si>
    <t>I.4.9. Participare comisie susținere doctorat (UBB și alte universități) - excepție coordonatorul care se punctează la I.1.3</t>
  </si>
  <si>
    <t>0,25/comisie</t>
  </si>
  <si>
    <t>I.4.10. Participare în comisie de soluționare a contestațiilor notelor din sesiune</t>
  </si>
  <si>
    <t>0,1/comisie</t>
  </si>
  <si>
    <t>I.5. Participarea ca membru în comisii de concursuri, sesiuni științifice studențești</t>
  </si>
  <si>
    <t>I.5.1. Participarea în comisiile concursurilor pentru liceeni (ex. Olimpiada Voluntarilor)</t>
  </si>
  <si>
    <t>I.5.2. Membru comisie organizare manifestări științifice studețești naționale sau internaționale</t>
  </si>
  <si>
    <t>0,25/conferință</t>
  </si>
  <si>
    <t>I.5.3. Moderare sesiuni conferințe studențești naționale sau internaționale</t>
  </si>
  <si>
    <t>0,1/conferință</t>
  </si>
  <si>
    <t>I.5.4. Coordonare studenți burse de performanță științifică sau în alte competiții ce presupun un proiect de cercetare sau intervenție</t>
  </si>
  <si>
    <t>0,5/student</t>
  </si>
  <si>
    <t>I.6. Desfășurarea de activități didactice neplătite cu studenții</t>
  </si>
  <si>
    <t>I.6.1. Tutore de an licență</t>
  </si>
  <si>
    <t>0,5/an universitar</t>
  </si>
  <si>
    <t>I.6.2. Coordonare program de master, doctorat, IFR (include elaborare plan de învățământ și tutorat pentru toți studenții programului)</t>
  </si>
  <si>
    <t>2/an universitar</t>
  </si>
  <si>
    <t>I.6.3. Practică de specialitate (alte tipuri de practică în afara celor din statul de funcții), pentru minim 5 studenți</t>
  </si>
  <si>
    <t>0,25/stagiu de practică</t>
  </si>
  <si>
    <t>I.6.4. Organizarea/ coordonarea de cercuri studențești (sunt eligibile doar cele care au mai mult de două intalniri pe an universitar)</t>
  </si>
  <si>
    <t>0,5/activitate</t>
  </si>
  <si>
    <t xml:space="preserve">I.6.5. Coordonarea studenților pentru dezvoltarea competențelor individuale prin participarea la programe dedicate lor, în afara celor remunerate </t>
  </si>
  <si>
    <t>I.6.6. Sprijinirea realizării unor reviste studențești</t>
  </si>
  <si>
    <t>1/an</t>
  </si>
  <si>
    <t>I.6.7.Organizare de practică de teren/de specialitate, în afara celor remunerate în cadrul proiectelor europene</t>
  </si>
  <si>
    <t>0,25/stagiu de  practică</t>
  </si>
  <si>
    <t>I.6.8. Organizare vizite de lucru ale studenților la organizații</t>
  </si>
  <si>
    <t>0,10/2 vizite</t>
  </si>
  <si>
    <t>I.6.9. Administrare de contracte de internship și de practică</t>
  </si>
  <si>
    <t>0,25/an de studiu</t>
  </si>
  <si>
    <t xml:space="preserve">I.7. Participarea la programe pentru propria pregătire de specialitate și psihopedagogică </t>
  </si>
  <si>
    <t>0,10/program</t>
  </si>
  <si>
    <t>I.7.1. derulate în cadrul UBB/Eutopia/Guild</t>
  </si>
  <si>
    <t>I.7.2. deruate de către alte entități naționale/internaționale</t>
  </si>
  <si>
    <t xml:space="preserve">I.8. Evaluări instituționale </t>
  </si>
  <si>
    <r>
      <t xml:space="preserve">I.8.1. A fost evaluat de studenți obținând calificative foarte bune. </t>
    </r>
    <r>
      <rPr>
        <b/>
        <sz val="12"/>
        <color rgb="FFFF0000"/>
        <rFont val="Calibri"/>
        <family val="2"/>
        <scheme val="minor"/>
      </rPr>
      <t xml:space="preserve">Acest indicator este inclus doar dacă este valid pentru toți candidații. </t>
    </r>
  </si>
  <si>
    <t xml:space="preserve"> 0.25p dacă evaluarea studenților a fost de minim 4p.</t>
  </si>
  <si>
    <r>
      <t>I.8.2. A obținut la evaluările performanțelor profesionale din partea conducerii din ultimii 3 ani calificativul „foarte bine”.</t>
    </r>
    <r>
      <rPr>
        <b/>
        <sz val="12"/>
        <color rgb="FFFF0000"/>
        <rFont val="Calibri"/>
        <family val="2"/>
        <scheme val="minor"/>
      </rPr>
      <t xml:space="preserve"> Acest indicator se utilizează doar dacă este valid pentru toți candidații</t>
    </r>
  </si>
  <si>
    <r>
      <t xml:space="preserve">I.8.3. A obținut la evaluările performanțelor profesionale din partea colegilor din ultimii 3 ani calificativul „foarte bine”. </t>
    </r>
    <r>
      <rPr>
        <b/>
        <sz val="12"/>
        <color rgb="FFFF0000"/>
        <rFont val="Calibri"/>
        <family val="2"/>
        <scheme val="minor"/>
      </rPr>
      <t>Acest indicator se utilizează doar dacă este valid pentru toți candidații.</t>
    </r>
  </si>
  <si>
    <t>PUNCTAJ TOTAL Criteriul I. Activitatea didactică</t>
  </si>
  <si>
    <t>PUNCTAJ TOTAL I:  Dimensiune didactică</t>
  </si>
  <si>
    <t>FISA DE AUTOEVALUARE: DIMENSIUNEA ȘTIINȚIFICĂ</t>
  </si>
  <si>
    <r>
      <t xml:space="preserve">Se vor lua în considerare doar realizările prezentate în fișă și verificabile în Managementul cercetării sau, după caz, în arhiva facultății, a departamentului sau prin alte documente justificative </t>
    </r>
    <r>
      <rPr>
        <b/>
        <i/>
        <sz val="12"/>
        <color rgb="FFFF0000"/>
        <rFont val="Calibri"/>
        <family val="2"/>
      </rPr>
      <t>pentru perioada 2021-2025</t>
    </r>
    <r>
      <rPr>
        <b/>
        <sz val="12"/>
        <color rgb="FF000000"/>
        <rFont val="Calibri"/>
        <family val="2"/>
      </rPr>
      <t>).</t>
    </r>
  </si>
  <si>
    <t>Criteriul II: Activitatea de cercetare</t>
  </si>
  <si>
    <t>Itemi</t>
  </si>
  <si>
    <t>FI</t>
  </si>
  <si>
    <t>Autori (n)</t>
  </si>
  <si>
    <t>Prestigiu (m)</t>
  </si>
  <si>
    <t>Punctaj total</t>
  </si>
  <si>
    <t>II.1. Articole științifice</t>
  </si>
  <si>
    <r>
      <t>II.1.1. Articole publicate în reviste indexate ISI/ WoS/C având un factor de impact</t>
    </r>
    <r>
      <rPr>
        <i/>
        <sz val="12"/>
        <color rgb="FF000000"/>
        <rFont val="Calibri"/>
        <family val="2"/>
        <scheme val="minor"/>
      </rPr>
      <t xml:space="preserve"> FI &gt;=0,1</t>
    </r>
  </si>
  <si>
    <t>(2 + 4 × f) × 2/n</t>
  </si>
  <si>
    <t>II.1.2. Articole care prezintă contribuţii originale în reviste cotate ISI având un factor de impact mai mic de 0,1 sau în reviste indexate în cel puţin 3 din bazele de date internaţionale recunoscute, capitole publicate la edituri A1 sau A2</t>
  </si>
  <si>
    <t>2 × m/n</t>
  </si>
  <si>
    <t>II.2. Cărți științifice (fără manuale, suporturi de curs care sunt raportate la dimensiunea didactică)</t>
  </si>
  <si>
    <t>II.2.1. Cărţi publicate ca unic autor (edituri A1, A2 sau minim 6 WorldCat)</t>
  </si>
  <si>
    <t>10 × m</t>
  </si>
  <si>
    <t>II.2.2. Cărţi publicate în calitate de co-autor, n autori  (edituri A1, A2 sau minim 6 WorldCat)</t>
  </si>
  <si>
    <t>6 × m/n</t>
  </si>
  <si>
    <t>II.2.3. Cărţi coordonate având n coordonatori (edituri A1, A2 sau minim 6 WorldCat)</t>
  </si>
  <si>
    <t>5 × m/n</t>
  </si>
  <si>
    <t>II.3 Studii, capitole, având n autori, în volume colective (volume cu ISBN)</t>
  </si>
  <si>
    <t>II.3.1. Capitole/studii în volume publicate la edituri din Lista A1, A2 sau minim 6 WorldCat</t>
  </si>
  <si>
    <t>II.4 Lucrări in extenso publicate în volumele unor conferinţe (volume cu ISSN) sau indexate în cel puţin una dintre bazele de date internaţionale recunoscute, traduceri ale unor lucrări fundamentale din domeniul ştiinţelor sociale</t>
  </si>
  <si>
    <t>1 × m/n</t>
  </si>
  <si>
    <t>II.5 Recenzii publicate în reviste indexate ISI/WoS/C sau  în reviste indexate în cel puţin 3 dintre bazele de date internaţionale recunoscute sau termeni de minimum o pagină în enciclopedii/ dicţionare de specialitate</t>
  </si>
  <si>
    <t>0,5 × m/n</t>
  </si>
  <si>
    <t xml:space="preserve">II.6 Studiu individual sau colectiv, de evaluare și fundamentare de politici publice elaborat în urma unor concursuri de selecți, pentru diverse instituții publice sau guvernamentale/ organizații internaționale / centre de cercetare </t>
  </si>
  <si>
    <t xml:space="preserve">2*m/n </t>
  </si>
  <si>
    <t>II.7 Proiecte/granturi de cercetare</t>
  </si>
  <si>
    <t>II.7.1. Coordonarea unui proiect de cercetare finanţat cu echivalentul a cel puţin 50.000 lei de o entitate din străinătate</t>
  </si>
  <si>
    <t>7p/proiect</t>
  </si>
  <si>
    <t>II.7.2. Coordonarea unui proiect de cercetare finanţat cu echivalentul a cel puţin 50.000 lei de o entitate din țară</t>
  </si>
  <si>
    <t>5p/proiect</t>
  </si>
  <si>
    <t xml:space="preserve">II.7.3. Membru echipe de cercetare care implementează un proiect finanţat pe bază de competiţie în valoare de cel puţin 100.000 lei 
</t>
  </si>
  <si>
    <t>1p/proiect</t>
  </si>
  <si>
    <t>II.7.4. Participarea în colectivele de elaborare sau implementare a granturilor ori a proiectelor de dezvoltare instituţională, socială şi regională; transfer de cunoaştere şi instrumente de politici; asistenţă pentru dezvoltare finanțate de o entitate regională, națională sau din străinătate</t>
  </si>
  <si>
    <t>II.7.5. Beneficiar al unor granturi individuale sau burse postdoctorale în valoare de cel puţin 25.000 lei fiecare</t>
  </si>
  <si>
    <t>0,5/grant, bursă</t>
  </si>
  <si>
    <t>II.8. Organizare manifestări sțiințifice (conferințe profesionale, cele pentru studenți intră la civic)</t>
  </si>
  <si>
    <t>II.8.1.  Membru în comisia de organizare a unei conferințe internaționale găzduite de facultate cu min. 30 de participanți, dintre care min. 10 din străinătate</t>
  </si>
  <si>
    <t>1,5/conferință</t>
  </si>
  <si>
    <t>II.8.2. Membru în comisia de organizare a unei conferințe găzduite de facultate cu min. 30 de participanți, dar mai puțin de 10 participanți din străinătate</t>
  </si>
  <si>
    <t>1p/conferință</t>
  </si>
  <si>
    <t>II.8.3 Membru în comisia de organizarea a unei conferințe la facultate cu mai puțin de 30 de participanți</t>
  </si>
  <si>
    <t>0,5p/conferință</t>
  </si>
  <si>
    <t>II.8.4. Membru în comisia de organizare a unei conferințe internaționale găzduite de către o instituție de prestigiu din străinătate cu min. 30 participanți</t>
  </si>
  <si>
    <t>3p/conferință</t>
  </si>
  <si>
    <t>II.8.5. Membru în comisia de organizare a unei conferințe internaționale găzduite de către o altă instituție din RO</t>
  </si>
  <si>
    <t>1,5p/conferință</t>
  </si>
  <si>
    <t>II.8.6. Membru în comisia de organizare a unei conferințe găzduite de către o altă instituție din RO</t>
  </si>
  <si>
    <t>II.9. Coordonare de centre de cercetare/grupuri de cercetare atestate de UBB</t>
  </si>
  <si>
    <t>II.9.1. Conducerea unui centru de cercetare UBB</t>
  </si>
  <si>
    <t>0,5p/centru</t>
  </si>
  <si>
    <t>II.9.2. Membru centru de cercetare UBB</t>
  </si>
  <si>
    <t>0,10p/centru</t>
  </si>
  <si>
    <t>II.10. Stagii de cercetare la institute de cercetare/universități</t>
  </si>
  <si>
    <t>II.10.1. Cercetător invitat la o universitate din străinătate pentru o perioadă de cel puțin o lună; stagiu postdoctoral la o universitate din străinătate pentru o perioadă de cel puţin o lună</t>
  </si>
  <si>
    <t>5p</t>
  </si>
  <si>
    <t>II.10.2. Efectuarea unui stagiu postdoctoral cu o durată de cel puţin 1 an academic la o universitate din străinătate</t>
  </si>
  <si>
    <t>3p</t>
  </si>
  <si>
    <t>II.11. Perfecționare științifică (ex., dezvoltarea de noi tehnici experimentale, redactare de cereri de grant)</t>
  </si>
  <si>
    <t>PUNCTAJ TOTAL Criteriul II. Activitatea de cercetare</t>
  </si>
  <si>
    <t>Criteriul III: Recunoaștere națională/internațională</t>
  </si>
  <si>
    <t>III.1. Citări ale publicaţiilor candidatului în articole publicate în reviste indexate ISI/WoS/C, capitole de cărţi sau volume, ori în reviste indexate în baze de date internaţionale sau recenzii la cărți de autor publicate în reviste indexate</t>
  </si>
  <si>
    <t>(0,2 + 4 × f) × 2/n</t>
  </si>
  <si>
    <t>III.2. Editor/redactor şef/redactor delegat al unei reviste naționale/internaționale, în afara celor din cadrul UBB/FSAS</t>
  </si>
  <si>
    <t>III.2.1. Editor al unei reviste publicate în străinătate, indexată ISI/WoS/C sau în baze de date internaționale</t>
  </si>
  <si>
    <t>5p/revistă</t>
  </si>
  <si>
    <t>III.2.2. Membru în comitetul de redacţie al unei reviste publicate în străinătate, indexată ISI/WoS/C sau în baze de date internaționale</t>
  </si>
  <si>
    <t>3p/revistă</t>
  </si>
  <si>
    <t>III.2.3. Editor al unei reviste publicate în țară, indexată ISI/WoS/C sau în baze de date internaționale</t>
  </si>
  <si>
    <t>2p/revistă</t>
  </si>
  <si>
    <t>III.2.4. Membru în comitetul de redacție al unei asemenea reviste</t>
  </si>
  <si>
    <t>1p/revistă</t>
  </si>
  <si>
    <t>III.2.5. Referent de specialitate în colective editoriale ale revistelor de specialitate</t>
  </si>
  <si>
    <t>0,10p/articol evaluat</t>
  </si>
  <si>
    <t>III.2.6. Referent de specialitate în colective editoriale ale cărților de specialitate</t>
  </si>
  <si>
    <t>0,25p/carte evaluată</t>
  </si>
  <si>
    <t>III.3. Coordonator colecții naționale/internaționale</t>
  </si>
  <si>
    <t>III.3.1. Coordonator al unei colecţii (serie de volume) publicată de edituri de pe Lista A1</t>
  </si>
  <si>
    <t>4p/colecție</t>
  </si>
  <si>
    <t>III.3.2. Membru în comitetul ştiinţific al unei serii/colecţii publicată la edituri de pe lista A1</t>
  </si>
  <si>
    <t>2p/colecție</t>
  </si>
  <si>
    <t>III.3.3. Coordonator al unei colecţii (serie de volume) publicată de edituri de pe Lista A2</t>
  </si>
  <si>
    <t>III.3.4. Membru în comitetul ştiinţific al unei colecţii publicată la o editură A2</t>
  </si>
  <si>
    <t>1p/colecție</t>
  </si>
  <si>
    <t>III.4. Participări la conferințe</t>
  </si>
  <si>
    <t>III.4.1. Lucrări prezentate la conferinţe ştiinţifice organizate în străinătate</t>
  </si>
  <si>
    <t>III.4.2. Lucrări prezentate la conferinţe ştiinţifice organizate în țară</t>
  </si>
  <si>
    <t xml:space="preserve">III.5. Reprezentare organizații științifice/de cercetare/profesionale </t>
  </si>
  <si>
    <t xml:space="preserve">III.5.1. Membru/cercetător asociat la centre de cercetare/grupuri de lucru/ din cadrul unor asociatii stiintifice/universități din străinătate </t>
  </si>
  <si>
    <t>0,5p/asociație</t>
  </si>
  <si>
    <t xml:space="preserve">III.5.2. Conducerea unor centre de cercetare/grupuri de lucru/ din cadrul unor asociatii stiintifice/universități din străinătate </t>
  </si>
  <si>
    <t>1p/asociație</t>
  </si>
  <si>
    <t xml:space="preserve">III.5.3. Membru/cercetător asociat la centre de cercetare/grupuri de lucru/ din cadrul unor asociatii stiintifice/universități din țară </t>
  </si>
  <si>
    <t>0,10p/asociație</t>
  </si>
  <si>
    <t xml:space="preserve">III.5.4. Conducerea unor centre de cercetare/grupuri de lucru/asociatii stiintifice/universități din țară </t>
  </si>
  <si>
    <t>III.5.5. Membru în organizații profesionale internaționale (academii, asociații, uniuni, societăți, fundații)</t>
  </si>
  <si>
    <t>0,5p/org. (1 p în caz de poziții de conducere</t>
  </si>
  <si>
    <t xml:space="preserve">III.5.6. Membru în organizații profesionale naționale (academii, asociații, uniuni, societăți, fundații) </t>
  </si>
  <si>
    <t xml:space="preserve">  0,25p /org. (0,5 poz. cond.) </t>
  </si>
  <si>
    <t>III.6. Evaluator proiecte (cercetare, intervenție, la un organism național sau internațional)</t>
  </si>
  <si>
    <t>II.6.1. Evaluator/consultant național</t>
  </si>
  <si>
    <t>1p/contract</t>
  </si>
  <si>
    <t>II.6.2. Evaluator/consultant internațional</t>
  </si>
  <si>
    <t>2p/contract</t>
  </si>
  <si>
    <t>III.7. Premii academice, distincții academice, ordine și medalii naționale și internaționale</t>
  </si>
  <si>
    <t>III.7.1. Premii naționale, inclusiv cele acordate de UBB, Universități din Consorțiu sau de organizații profesionale naționale</t>
  </si>
  <si>
    <t>0,25p/premiu</t>
  </si>
  <si>
    <t xml:space="preserve">III.7.2. Premii și distincții internaționale </t>
  </si>
  <si>
    <t>0,5p/premiu</t>
  </si>
  <si>
    <t>PUNCTAJ TOTAL Criteriul III. Recunoaștere națională și internațională</t>
  </si>
  <si>
    <t>PUNCTAJ TOTAL II: Dimensiune științifică/creație artistică/
 performanță sportivă</t>
  </si>
  <si>
    <t>FISA DE AUTOEVALUARE: DIMENSIUNEA CIVICĂ (PRO UBB ȘI SOCIETATE)</t>
  </si>
  <si>
    <r>
      <t xml:space="preserve">Se vor lua în considerare doar realizările prezentate în fișă și verificabile în Managementul cercetării sau, după caz, în arhiva facultății, a departamentului sau prin alte documente justificative </t>
    </r>
    <r>
      <rPr>
        <b/>
        <i/>
        <sz val="12"/>
        <color rgb="FFFF0000"/>
        <rFont val="Calibri"/>
        <family val="2"/>
        <scheme val="minor"/>
      </rPr>
      <t>pentru perioada 2021-2025</t>
    </r>
    <r>
      <rPr>
        <b/>
        <sz val="12"/>
        <color theme="1"/>
        <rFont val="Calibri"/>
        <family val="2"/>
        <scheme val="minor"/>
      </rPr>
      <t>).</t>
    </r>
  </si>
  <si>
    <t>Criteriul IV: Activitatea cu studenții</t>
  </si>
  <si>
    <t>Puncte</t>
  </si>
  <si>
    <t>Punctaj obținut</t>
  </si>
  <si>
    <t>IV.1. Organizarea de seri culturale, dezbateri, mese rotunde, promovare în media</t>
  </si>
  <si>
    <t>IV.1.1. Organizarea unor prelegeri, dezbateri sau mese rotunde cu invitați externi pentru studenți</t>
  </si>
  <si>
    <t>0,5/eveniment</t>
  </si>
  <si>
    <t>IV.2. Recunoaștere activitate derulată cu studenții (premii, mențiuni, burse obținute cu studenții coordonați)</t>
  </si>
  <si>
    <t>0,25/student</t>
  </si>
  <si>
    <t>IV.3. Organizarea de activități cu studenții (școli/academii de vară)</t>
  </si>
  <si>
    <t>IV.3.1. Elaborare orar (L, M, D)</t>
  </si>
  <si>
    <t>1/an univ (2 semestre) pentru master IF/1,5 pe an univ pentru licență IF. Pentru orar pe semestru se înjumătățește punctajul.</t>
  </si>
  <si>
    <t>IV.3.2. Organizarea unor școli/ academii de vară pentru studenți</t>
  </si>
  <si>
    <t>2/eveniment</t>
  </si>
  <si>
    <t>IV.3.3. Participarea în calitate de cadru didactic la școli/ academii de vară organizate pentru studenți</t>
  </si>
  <si>
    <t xml:space="preserve">IV.3.4. Participarea în calitate de cadru didactic la Junior Summer University organizat de OSUBB </t>
  </si>
  <si>
    <t>IV.4. Implicarea în acțiuni de natură socială, caritativă, civică etc.</t>
  </si>
  <si>
    <t xml:space="preserve">IV.4.1. Coordonarea unor activități de voluntariat cu scop social și civic cu implicarea studenților facultății </t>
  </si>
  <si>
    <t>PUNCTAJ TOTAL Criteriul IV. Activitatea cu studenții</t>
  </si>
  <si>
    <t>Criteriul V: Activitatea desfășurată pentru consolidarea și dezvoltarea UBB</t>
  </si>
  <si>
    <t xml:space="preserve">V.1. Participarea la procesul de evaluare periodică (licență, master, doctorat) </t>
  </si>
  <si>
    <t>V.1.1. Realizare dosar de acreditare periodică (parte narativă, coordonare)</t>
  </si>
  <si>
    <t>5/dosar</t>
  </si>
  <si>
    <t>V.1.2. Realizare anexe suport vizită de acreditare</t>
  </si>
  <si>
    <t>1/dosar</t>
  </si>
  <si>
    <t>V.1.3. Suport administrativ proces pregătire dosar vizită</t>
  </si>
  <si>
    <t>0.5/dosar</t>
  </si>
  <si>
    <t>V.1.4. Suport tehnic și administrativ în timpul vizitei comisiei ARACIS</t>
  </si>
  <si>
    <t>0.5/vizită</t>
  </si>
  <si>
    <t xml:space="preserve">V.1.5. Înregistrare/actualizare program de master în RNCIS </t>
  </si>
  <si>
    <t>0,25/program</t>
  </si>
  <si>
    <t>V.1.6. Înființarea și acreditarea unui program nou de studiu nivel licență, master, doctorat</t>
  </si>
  <si>
    <t>4/program</t>
  </si>
  <si>
    <t>V.2. Reprezentare la nivelul FSAS/UBB/ME. Se punctează doar acele activități pentru cei care, prin virtutea funcției, nu intră ca obligații de serviciu.</t>
  </si>
  <si>
    <t>V.2.1. Membru în Consiliul Departamentului</t>
  </si>
  <si>
    <t>0,1/an universitar</t>
  </si>
  <si>
    <t>V.2.2. Membru în Consiliul Școlii Doctorale</t>
  </si>
  <si>
    <t>V.2.3. Membru în Consiliul Facultății</t>
  </si>
  <si>
    <t>0,25/an universitar</t>
  </si>
  <si>
    <t xml:space="preserve">V.2.4. Coordonator departamental program Erasmus+ </t>
  </si>
  <si>
    <t>1/an universitar</t>
  </si>
  <si>
    <t>V.2.5. Membru în comisii de specialitate ale FSAS (ex., comisii de burse, comisii de lucru pe diverse aspecte interne), dar numai pentru comisiile care au avut mai mult de trei întruniri oficiale pe an)</t>
  </si>
  <si>
    <t>0,5/comisie</t>
  </si>
  <si>
    <t>V.2.6. Membru în comisii de specialitate ale UBB (ex., comisii de echivalare studii, IOSUD, CD, CS, etică, numite prin decizie UBB), ) dar numai pentru comisiile care au avut mai mult de trei întruniri oficiale pe an</t>
  </si>
  <si>
    <t>0,75/comisie</t>
  </si>
  <si>
    <t>V.2.7. Membru în Senatul Universității</t>
  </si>
  <si>
    <t xml:space="preserve">V.2.8 Director/coordonator de unitate de cercetare care funcționează în cadrul FSAS </t>
  </si>
  <si>
    <t>0,75/centru</t>
  </si>
  <si>
    <t xml:space="preserve">V.2.9. Director/coordonator al unui centru/oficiu administrativ UBB (centrele de cercetare acreditate UBB intră la cercetare) </t>
  </si>
  <si>
    <t>V.2.10. Membru în comisii de specialitate ale Ministerului (CNATDCU, ARACIS, CNFIS etc.)</t>
  </si>
  <si>
    <t>0,75/an</t>
  </si>
  <si>
    <t>V.3. Contribuții specifice la consolidarea instituțională</t>
  </si>
  <si>
    <t>V.3.1. Contribuții la evenimente/campanii de popularizare/ promovare a programelor de studiu (elaborare conținut de promovare scris/ online, filmulețe de prezentare etc.)</t>
  </si>
  <si>
    <t>0,5/an</t>
  </si>
  <si>
    <t>V.3.2. Medierea încheierii unor acorduri de colaborare cu instituții publice sau private (practică profesională, workshop-uri pentru studenți, etc.) - pentru cei care nu au practica în norma de bază sau plata cu ora</t>
  </si>
  <si>
    <t>0,5/acord</t>
  </si>
  <si>
    <t xml:space="preserve">V.3.3. Medierea încheierii unor acorduri de colaborare și mobilitate academică cu alte universități din străinătate  </t>
  </si>
  <si>
    <t xml:space="preserve">V.3.4. Invitarea unor cadre didactice, cercetători de prestigiu internațional care susțin prezentări/prelegeri/lansări de carte de autor la facultate </t>
  </si>
  <si>
    <t>0,25/eveniment</t>
  </si>
  <si>
    <t>V.3.5. Editor revistă științifică a FSAS</t>
  </si>
  <si>
    <t>1/revistă</t>
  </si>
  <si>
    <t>V.3.6. Realizarea unor recenzii anonime pentru articolele trimise spre publicare în revistele facultății (Studia Sociologia, Erdelyi Tarsadalom) sau pentru cărți/ ediții speciale reviste coordonate de către membrii facultății (se va indica titlul acestora)</t>
  </si>
  <si>
    <t>0,25/recenzie</t>
  </si>
  <si>
    <t>V.3.7. Participarea în calitate de expert din partea UBB la dezbateri, ateliere, seminarii profesionale organizate de alte instituții</t>
  </si>
  <si>
    <t>0,25/participare</t>
  </si>
  <si>
    <t>V.4. Contribuții specifice la consolidarea profesiei</t>
  </si>
  <si>
    <t xml:space="preserve">V.4.1. Coordonare și organizare manifestări și acțiuni destinate comunității profesionale (ex., workshopuri, ateliere, Zilele Asistenței Sociale) </t>
  </si>
  <si>
    <t>0,5/acțiune</t>
  </si>
  <si>
    <t>V.4.4. Membru într-un ONG de profil din asistență socială</t>
  </si>
  <si>
    <t>0,1/ONG</t>
  </si>
  <si>
    <t>V.4.5. Expert/ consultant pentru activitatea unui ONG din domeniu asistență socială</t>
  </si>
  <si>
    <t>V.4.6. Membru oficial în comisii de concurs pentru posturi didactice universitare</t>
  </si>
  <si>
    <t xml:space="preserve">V.4.7. Promovarea specializării în mass media </t>
  </si>
  <si>
    <t>0,25/participare media</t>
  </si>
  <si>
    <t>V.5. Atragerea de resurse financiare din mediul economic etc.</t>
  </si>
  <si>
    <t xml:space="preserve">V.5.1. Medierea încheierii unui contract de sponsorizare a unui eveniment organizat de facultate </t>
  </si>
  <si>
    <t>0,25/contract</t>
  </si>
  <si>
    <t xml:space="preserve">V.5.2. Medierea încheierii unui contract de sponsorizare a dezvoltării infrastructurale/ dotării facultății </t>
  </si>
  <si>
    <t xml:space="preserve">V.5.3. Medierea încheierii unui contract de colaborare care implică finanțarea unei activități de practică profesională pentru studenți (finanțarea costurilor de cazare și transport a studenților) </t>
  </si>
  <si>
    <t>V.5.4. Medierea încheierii unui contract tip prestări-servicii de consultanță/cercetare/intervenție socială încheiat cu UBB și realizat de către membrii facultății</t>
  </si>
  <si>
    <t xml:space="preserve">V.5.5. Participarea în realizarea unor activități de consultanță/ cercetare/intervenție socială realizare de către membrii facultății în baza unui contract de tip prestări servicii sociale </t>
  </si>
  <si>
    <t>V.5.6. Medierea încheierii unor contracte de sponsorizare a unor premii materiale sau financiare oferite studenților sau absolvenților</t>
  </si>
  <si>
    <t>0,25/cotract</t>
  </si>
  <si>
    <t>PUNCTAJ TOTAL Criteriul V. Activitatea desfășurată pentru consolidarea și dezvoltarea UBB</t>
  </si>
  <si>
    <t>PUNCTAJ TOTAL III: Dimensiune civică (Pro-UBB și societate)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</si>
</sst>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sz val="11"/>
      <color rgb="FF006100"/>
      <name val="Calibri"/>
      <family val="2"/>
      <charset val="238"/>
      <scheme val="minor"/>
    </font>
    <font>
      <b/>
      <sz val="11"/>
      <color rgb="FF006100"/>
      <name val="Calibri"/>
      <family val="2"/>
      <scheme val="minor"/>
    </font>
    <font>
      <i/>
      <sz val="12"/>
      <color rgb="FF000000"/>
      <name val="Calibri"/>
      <family val="2"/>
      <scheme val="minor"/>
    </font>
    <font>
      <b/>
      <sz val="11"/>
      <name val="Calibri"/>
      <family val="2"/>
      <scheme val="minor"/>
    </font>
    <font>
      <sz val="11"/>
      <name val="Calibri"/>
      <family val="2"/>
      <scheme val="minor"/>
    </font>
    <font>
      <b/>
      <sz val="12"/>
      <color rgb="FF000000"/>
      <name val="Calibri"/>
      <family val="2"/>
    </font>
    <font>
      <b/>
      <sz val="12"/>
      <name val="Calibri"/>
      <family val="2"/>
      <scheme val="minor"/>
    </font>
    <font>
      <b/>
      <sz val="12"/>
      <color rgb="FF006100"/>
      <name val="Calibri"/>
      <family val="2"/>
      <scheme val="minor"/>
    </font>
    <font>
      <sz val="12"/>
      <name val="Calibri"/>
      <family val="2"/>
      <scheme val="minor"/>
    </font>
    <font>
      <sz val="12"/>
      <color rgb="FF006100"/>
      <name val="Calibri"/>
      <family val="2"/>
      <scheme val="minor"/>
    </font>
    <font>
      <b/>
      <sz val="12"/>
      <color rgb="FFFF0000"/>
      <name val="Calibri"/>
      <family val="2"/>
      <scheme val="minor"/>
    </font>
    <font>
      <b/>
      <i/>
      <sz val="12"/>
      <color rgb="FF000000"/>
      <name val="Calibri"/>
      <family val="2"/>
    </font>
    <font>
      <b/>
      <i/>
      <sz val="12"/>
      <color rgb="FFFF0000"/>
      <name val="Calibri"/>
      <family val="2"/>
    </font>
    <font>
      <b/>
      <i/>
      <sz val="12"/>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theme="4" tint="0.59999389629810485"/>
        <bgColor indexed="64"/>
      </patternFill>
    </fill>
    <fill>
      <patternFill patternType="solid">
        <fgColor rgb="FFC6EFCE"/>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8" fillId="3" borderId="0" applyNumberFormat="0" applyBorder="0" applyAlignment="0" applyProtection="0"/>
  </cellStyleXfs>
  <cellXfs count="114">
    <xf numFmtId="0" fontId="0" fillId="0" borderId="0" xfId="0"/>
    <xf numFmtId="0" fontId="0" fillId="0" borderId="1" xfId="0" applyBorder="1"/>
    <xf numFmtId="0" fontId="2" fillId="0" borderId="0" xfId="0" applyFont="1"/>
    <xf numFmtId="0" fontId="3" fillId="0" borderId="0" xfId="0" applyFont="1"/>
    <xf numFmtId="0" fontId="4" fillId="0" borderId="0" xfId="0" applyFont="1"/>
    <xf numFmtId="0" fontId="5" fillId="0" borderId="1" xfId="0" applyFont="1" applyBorder="1" applyAlignment="1">
      <alignment horizontal="justify"/>
    </xf>
    <xf numFmtId="0" fontId="4" fillId="0" borderId="1" xfId="0" applyFont="1" applyBorder="1"/>
    <xf numFmtId="0" fontId="6" fillId="0" borderId="1" xfId="0" applyFont="1" applyBorder="1" applyAlignment="1">
      <alignment horizontal="justify"/>
    </xf>
    <xf numFmtId="0" fontId="7" fillId="0" borderId="0" xfId="0" applyFont="1"/>
    <xf numFmtId="0" fontId="6" fillId="2" borderId="1" xfId="0" applyFont="1" applyFill="1" applyBorder="1" applyAlignment="1">
      <alignment horizontal="justify" vertical="center"/>
    </xf>
    <xf numFmtId="0" fontId="0" fillId="2" borderId="1" xfId="0" applyFill="1" applyBorder="1" applyAlignment="1">
      <alignment horizontal="right" vertical="center" wrapText="1"/>
    </xf>
    <xf numFmtId="0" fontId="9" fillId="3" borderId="3" xfId="1" applyFont="1" applyBorder="1" applyAlignment="1">
      <alignment horizontal="center" vertical="center" wrapText="1"/>
    </xf>
    <xf numFmtId="0" fontId="9" fillId="3" borderId="1" xfId="1" applyFont="1" applyBorder="1" applyAlignment="1">
      <alignment horizontal="center" vertical="center" wrapText="1"/>
    </xf>
    <xf numFmtId="0" fontId="0" fillId="2" borderId="1" xfId="0" applyFill="1" applyBorder="1" applyAlignment="1">
      <alignment horizontal="center" vertical="center" wrapText="1"/>
    </xf>
    <xf numFmtId="0" fontId="6" fillId="0" borderId="1" xfId="0" applyFont="1" applyBorder="1" applyAlignment="1">
      <alignment horizontal="justify" wrapText="1"/>
    </xf>
    <xf numFmtId="0" fontId="9" fillId="2" borderId="4" xfId="1" applyFont="1" applyFill="1" applyBorder="1" applyAlignment="1">
      <alignment horizontal="left" wrapText="1"/>
    </xf>
    <xf numFmtId="0" fontId="11" fillId="2" borderId="4" xfId="1" applyFont="1" applyFill="1" applyBorder="1" applyAlignment="1">
      <alignment horizontal="left" wrapText="1"/>
    </xf>
    <xf numFmtId="0" fontId="12" fillId="2" borderId="4" xfId="1" applyFont="1" applyFill="1" applyBorder="1" applyAlignment="1">
      <alignment horizontal="left" wrapText="1"/>
    </xf>
    <xf numFmtId="0" fontId="6" fillId="0" borderId="4" xfId="0" applyFont="1" applyBorder="1" applyAlignment="1">
      <alignment horizontal="justify"/>
    </xf>
    <xf numFmtId="0" fontId="6" fillId="0" borderId="4" xfId="0" applyFont="1" applyBorder="1" applyAlignment="1">
      <alignment horizontal="justify" wrapText="1"/>
    </xf>
    <xf numFmtId="0" fontId="5" fillId="0" borderId="4" xfId="0" applyFont="1" applyBorder="1" applyAlignment="1">
      <alignment horizontal="justify" wrapText="1"/>
    </xf>
    <xf numFmtId="0" fontId="1" fillId="0" borderId="0" xfId="0" applyFont="1"/>
    <xf numFmtId="0" fontId="4" fillId="4" borderId="1" xfId="0" applyFont="1" applyFill="1" applyBorder="1"/>
    <xf numFmtId="0" fontId="9" fillId="3" borderId="4" xfId="1"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xf>
    <xf numFmtId="0" fontId="0" fillId="0" borderId="1" xfId="0" applyBorder="1" applyAlignment="1">
      <alignment horizontal="left" vertical="center"/>
    </xf>
    <xf numFmtId="0" fontId="5" fillId="0" borderId="4" xfId="0" applyFont="1" applyBorder="1" applyAlignment="1">
      <alignment horizontal="left" vertical="center" wrapText="1"/>
    </xf>
    <xf numFmtId="0" fontId="2" fillId="0" borderId="1" xfId="0" applyFont="1" applyBorder="1" applyAlignment="1">
      <alignment wrapText="1"/>
    </xf>
    <xf numFmtId="0" fontId="5" fillId="0" borderId="1" xfId="0" applyFont="1" applyBorder="1" applyAlignment="1">
      <alignment horizontal="justify" wrapText="1"/>
    </xf>
    <xf numFmtId="0" fontId="6" fillId="0" borderId="1" xfId="0" applyFont="1" applyBorder="1" applyAlignment="1">
      <alignment horizontal="left" vertical="center" wrapText="1"/>
    </xf>
    <xf numFmtId="0" fontId="4" fillId="0" borderId="1" xfId="0" applyFont="1" applyBorder="1" applyAlignment="1">
      <alignment horizontal="left" vertical="center"/>
    </xf>
    <xf numFmtId="0" fontId="5" fillId="4" borderId="4" xfId="0" applyFont="1" applyFill="1" applyBorder="1" applyAlignment="1">
      <alignment horizontal="left" vertical="center"/>
    </xf>
    <xf numFmtId="0" fontId="4" fillId="4" borderId="1" xfId="0" applyFont="1" applyFill="1" applyBorder="1" applyAlignment="1">
      <alignment horizontal="left" vertical="center"/>
    </xf>
    <xf numFmtId="0" fontId="9" fillId="3" borderId="4" xfId="1" applyFont="1" applyBorder="1" applyAlignment="1">
      <alignment horizontal="left" vertical="center" wrapText="1"/>
    </xf>
    <xf numFmtId="0" fontId="11" fillId="2" borderId="4" xfId="1" applyFont="1" applyFill="1" applyBorder="1" applyAlignment="1">
      <alignment horizontal="justify" wrapText="1"/>
    </xf>
    <xf numFmtId="0" fontId="0" fillId="0" borderId="1" xfId="0" applyBorder="1" applyAlignment="1">
      <alignment horizontal="center" vertical="center" wrapText="1"/>
    </xf>
    <xf numFmtId="0" fontId="12" fillId="2" borderId="4"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4" fillId="4" borderId="1" xfId="0" applyFont="1" applyFill="1" applyBorder="1" applyAlignment="1">
      <alignment horizontal="center" vertical="center"/>
    </xf>
    <xf numFmtId="0" fontId="14" fillId="4" borderId="4" xfId="1" applyFont="1" applyFill="1" applyBorder="1" applyAlignment="1">
      <alignment horizontal="left" vertical="center" wrapText="1"/>
    </xf>
    <xf numFmtId="0" fontId="4" fillId="0" borderId="0" xfId="0" applyFont="1" applyAlignment="1">
      <alignment horizontal="center"/>
    </xf>
    <xf numFmtId="0" fontId="0" fillId="0" borderId="0" xfId="0" applyAlignment="1">
      <alignment horizontal="center"/>
    </xf>
    <xf numFmtId="0" fontId="14" fillId="2" borderId="2" xfId="0" applyFont="1" applyFill="1" applyBorder="1" applyAlignment="1">
      <alignment horizontal="justify" vertical="center"/>
    </xf>
    <xf numFmtId="0" fontId="16" fillId="2" borderId="2" xfId="0" applyFont="1" applyFill="1" applyBorder="1" applyAlignment="1">
      <alignment horizontal="justify" vertical="center"/>
    </xf>
    <xf numFmtId="0" fontId="14" fillId="0" borderId="2" xfId="0" applyFont="1" applyBorder="1" applyAlignment="1">
      <alignment horizontal="justify"/>
    </xf>
    <xf numFmtId="0" fontId="16" fillId="0" borderId="2" xfId="0" applyFont="1" applyBorder="1" applyAlignment="1">
      <alignment horizontal="justify" wrapText="1"/>
    </xf>
    <xf numFmtId="0" fontId="16" fillId="0" borderId="2" xfId="0" applyFont="1" applyBorder="1" applyAlignment="1">
      <alignment horizontal="justify"/>
    </xf>
    <xf numFmtId="0" fontId="4" fillId="0" borderId="1" xfId="0" applyFont="1" applyBorder="1" applyAlignment="1">
      <alignment horizontal="center"/>
    </xf>
    <xf numFmtId="0" fontId="0" fillId="0" borderId="1" xfId="0" applyBorder="1" applyAlignment="1">
      <alignment horizontal="center"/>
    </xf>
    <xf numFmtId="0" fontId="11" fillId="2" borderId="1" xfId="0" applyFont="1" applyFill="1" applyBorder="1" applyAlignment="1">
      <alignment horizontal="center" vertical="center" wrapText="1"/>
    </xf>
    <xf numFmtId="0" fontId="14" fillId="2" borderId="5" xfId="1" applyFont="1" applyFill="1" applyBorder="1" applyAlignment="1">
      <alignment horizontal="left" vertical="center"/>
    </xf>
    <xf numFmtId="0" fontId="16" fillId="2" borderId="5" xfId="1" applyFont="1" applyFill="1" applyBorder="1" applyAlignment="1">
      <alignment horizontal="left" vertical="center"/>
    </xf>
    <xf numFmtId="0" fontId="14" fillId="2" borderId="2" xfId="0" applyFont="1" applyFill="1" applyBorder="1" applyAlignment="1">
      <alignment horizontal="left" vertical="center"/>
    </xf>
    <xf numFmtId="0" fontId="14" fillId="2" borderId="1" xfId="1" applyFont="1" applyFill="1" applyBorder="1" applyAlignment="1">
      <alignment horizontal="center" vertical="center" wrapText="1"/>
    </xf>
    <xf numFmtId="0" fontId="12" fillId="4" borderId="1" xfId="0" applyFont="1" applyFill="1" applyBorder="1" applyAlignment="1">
      <alignment horizontal="center" vertical="center"/>
    </xf>
    <xf numFmtId="2" fontId="16" fillId="2" borderId="1" xfId="1"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2" borderId="2" xfId="0" applyFont="1" applyFill="1" applyBorder="1" applyAlignment="1">
      <alignment horizontal="left" vertical="center" wrapText="1"/>
    </xf>
    <xf numFmtId="0" fontId="14" fillId="0" borderId="2" xfId="0" applyFont="1" applyBorder="1" applyAlignment="1">
      <alignment horizontal="justify" vertical="center"/>
    </xf>
    <xf numFmtId="0" fontId="16" fillId="0" borderId="2" xfId="0" applyFont="1" applyBorder="1" applyAlignment="1">
      <alignment horizontal="justify" vertical="center"/>
    </xf>
    <xf numFmtId="2" fontId="16" fillId="0" borderId="1" xfId="0" applyNumberFormat="1" applyFont="1" applyBorder="1" applyAlignment="1">
      <alignment horizontal="center" vertical="center" wrapText="1"/>
    </xf>
    <xf numFmtId="0" fontId="16" fillId="0" borderId="7" xfId="0" applyFont="1" applyBorder="1" applyAlignment="1">
      <alignment horizontal="justify" vertical="center"/>
    </xf>
    <xf numFmtId="0" fontId="14" fillId="4" borderId="2" xfId="0" applyFont="1" applyFill="1" applyBorder="1" applyAlignment="1">
      <alignment horizontal="left" vertical="center"/>
    </xf>
    <xf numFmtId="0" fontId="14" fillId="4" borderId="1" xfId="0" applyFont="1" applyFill="1" applyBorder="1" applyAlignment="1">
      <alignment horizontal="left" vertical="center" wrapText="1"/>
    </xf>
    <xf numFmtId="0" fontId="15" fillId="5" borderId="1"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16" fillId="0" borderId="2" xfId="0" applyFont="1" applyBorder="1" applyAlignment="1">
      <alignment horizontal="center"/>
    </xf>
    <xf numFmtId="0" fontId="7" fillId="0" borderId="1" xfId="0" applyFont="1" applyBorder="1" applyAlignment="1">
      <alignment horizontal="center"/>
    </xf>
    <xf numFmtId="0" fontId="16" fillId="4" borderId="1" xfId="0" applyFont="1" applyFill="1" applyBorder="1" applyAlignment="1">
      <alignment horizontal="center"/>
    </xf>
    <xf numFmtId="0" fontId="7" fillId="0" borderId="1" xfId="0" applyFont="1" applyBorder="1" applyAlignment="1">
      <alignment horizontal="center" wrapText="1"/>
    </xf>
    <xf numFmtId="0" fontId="16" fillId="4" borderId="2" xfId="0" applyFont="1" applyFill="1" applyBorder="1" applyAlignment="1">
      <alignment horizontal="center"/>
    </xf>
    <xf numFmtId="0" fontId="16" fillId="0" borderId="1" xfId="0" applyFont="1" applyBorder="1" applyAlignment="1">
      <alignment horizontal="justify" vertical="center" wrapText="1"/>
    </xf>
    <xf numFmtId="0" fontId="14" fillId="0" borderId="1" xfId="0" applyFont="1" applyBorder="1" applyAlignment="1">
      <alignment horizontal="justify" vertical="center"/>
    </xf>
    <xf numFmtId="0" fontId="14" fillId="0" borderId="1" xfId="0" applyFont="1" applyBorder="1" applyAlignment="1">
      <alignment horizontal="justify" vertical="center" wrapText="1"/>
    </xf>
    <xf numFmtId="0" fontId="14" fillId="4" borderId="1" xfId="0" applyFont="1" applyFill="1" applyBorder="1" applyAlignment="1">
      <alignment horizontal="justify" vertical="center" wrapText="1"/>
    </xf>
    <xf numFmtId="0" fontId="15" fillId="5" borderId="1" xfId="1" applyFont="1" applyFill="1" applyBorder="1" applyAlignment="1">
      <alignment horizontal="justify" vertical="center" wrapText="1"/>
    </xf>
    <xf numFmtId="0" fontId="16" fillId="4" borderId="1" xfId="0" applyFont="1" applyFill="1" applyBorder="1" applyAlignment="1">
      <alignment horizontal="center" vertical="center" wrapText="1"/>
    </xf>
    <xf numFmtId="0" fontId="2" fillId="4" borderId="1" xfId="0" applyFont="1" applyFill="1" applyBorder="1" applyAlignment="1">
      <alignment wrapText="1"/>
    </xf>
    <xf numFmtId="0" fontId="5" fillId="2" borderId="1" xfId="0" applyFont="1" applyFill="1" applyBorder="1" applyAlignment="1">
      <alignment horizontal="justify" vertical="center"/>
    </xf>
    <xf numFmtId="0" fontId="11" fillId="4" borderId="1" xfId="0" applyFont="1" applyFill="1" applyBorder="1" applyAlignment="1">
      <alignment horizontal="center" vertical="center"/>
    </xf>
    <xf numFmtId="0" fontId="4" fillId="4" borderId="4" xfId="0" applyFont="1" applyFill="1" applyBorder="1" applyAlignment="1">
      <alignment horizontal="left" vertical="center"/>
    </xf>
    <xf numFmtId="0" fontId="1" fillId="4" borderId="1" xfId="0" applyFont="1" applyFill="1" applyBorder="1"/>
    <xf numFmtId="0" fontId="1" fillId="4" borderId="1" xfId="0" applyFont="1" applyFill="1" applyBorder="1" applyAlignment="1">
      <alignment horizontal="left" vertical="center"/>
    </xf>
    <xf numFmtId="0" fontId="14" fillId="4" borderId="1" xfId="0" applyFont="1" applyFill="1" applyBorder="1" applyAlignment="1">
      <alignment horizontal="center"/>
    </xf>
    <xf numFmtId="0" fontId="16" fillId="0" borderId="1" xfId="0" applyFont="1" applyBorder="1" applyAlignment="1">
      <alignment horizontal="justify" vertical="center"/>
    </xf>
    <xf numFmtId="0" fontId="7" fillId="0" borderId="1" xfId="0" applyFont="1" applyBorder="1" applyAlignment="1">
      <alignment horizontal="center" vertical="center"/>
    </xf>
    <xf numFmtId="0" fontId="1" fillId="0" borderId="0" xfId="0" applyFont="1" applyAlignment="1">
      <alignment horizontal="center"/>
    </xf>
    <xf numFmtId="0" fontId="13" fillId="0" borderId="6" xfId="0" applyFont="1" applyBorder="1" applyAlignment="1">
      <alignment horizontal="justify" vertical="justify" wrapText="1"/>
    </xf>
    <xf numFmtId="0" fontId="2" fillId="0" borderId="6" xfId="0" applyFont="1" applyBorder="1" applyAlignment="1">
      <alignment horizontal="justify" vertical="justify" wrapText="1"/>
    </xf>
    <xf numFmtId="0" fontId="7" fillId="0" borderId="6" xfId="0" applyFont="1" applyBorder="1" applyAlignment="1">
      <alignment horizontal="justify" vertical="justify" wrapText="1"/>
    </xf>
    <xf numFmtId="0" fontId="15" fillId="3" borderId="3" xfId="1" applyFont="1" applyBorder="1" applyAlignment="1">
      <alignment horizontal="left" vertical="center" wrapText="1"/>
    </xf>
    <xf numFmtId="0" fontId="15" fillId="3" borderId="4" xfId="1" applyFont="1" applyBorder="1" applyAlignment="1">
      <alignment horizontal="left" vertical="center"/>
    </xf>
    <xf numFmtId="0" fontId="15" fillId="3" borderId="3" xfId="1" applyFont="1" applyBorder="1" applyAlignment="1">
      <alignment horizontal="center" vertical="center" wrapText="1"/>
    </xf>
    <xf numFmtId="0" fontId="15" fillId="3" borderId="4" xfId="1" applyFont="1" applyBorder="1" applyAlignment="1">
      <alignment horizontal="center" vertical="center" wrapText="1"/>
    </xf>
    <xf numFmtId="0" fontId="13" fillId="0" borderId="6" xfId="0" applyFont="1" applyBorder="1" applyAlignment="1">
      <alignment horizontal="left" vertical="center" wrapText="1"/>
    </xf>
    <xf numFmtId="0" fontId="2" fillId="0" borderId="6" xfId="0" applyFont="1" applyBorder="1" applyAlignment="1">
      <alignment horizontal="left" vertical="center" wrapText="1"/>
    </xf>
    <xf numFmtId="0" fontId="7" fillId="0" borderId="6" xfId="0" applyFont="1" applyBorder="1" applyAlignment="1">
      <alignment horizontal="left" vertical="center" wrapText="1"/>
    </xf>
    <xf numFmtId="0" fontId="2" fillId="0" borderId="0" xfId="0" applyFont="1" applyAlignment="1">
      <alignment horizontal="justify" vertical="justify" wrapText="1"/>
    </xf>
    <xf numFmtId="0" fontId="7" fillId="0" borderId="0" xfId="0" applyFont="1" applyAlignment="1">
      <alignment horizontal="justify" vertical="justify"/>
    </xf>
    <xf numFmtId="2" fontId="15" fillId="5" borderId="8" xfId="1" applyNumberFormat="1" applyFont="1" applyFill="1" applyBorder="1" applyAlignment="1">
      <alignment horizontal="left" vertical="center" wrapText="1"/>
    </xf>
    <xf numFmtId="2" fontId="15" fillId="5" borderId="5" xfId="1" applyNumberFormat="1" applyFont="1" applyFill="1" applyBorder="1" applyAlignment="1">
      <alignment horizontal="left" vertical="center"/>
    </xf>
    <xf numFmtId="0" fontId="15" fillId="5" borderId="3"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15" fillId="5" borderId="8" xfId="1" applyFont="1" applyFill="1" applyBorder="1" applyAlignment="1">
      <alignment horizontal="center" vertical="center" wrapText="1"/>
    </xf>
    <xf numFmtId="0" fontId="15" fillId="5" borderId="5" xfId="1" applyFont="1" applyFill="1" applyBorder="1" applyAlignment="1">
      <alignment horizontal="center" vertical="center" wrapText="1"/>
    </xf>
    <xf numFmtId="0" fontId="15"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cellXfs>
  <cellStyles count="2">
    <cellStyle name="Good" xfId="1" builtinId="26"/>
    <cellStyle name="Normal" xfId="0" builtinId="0"/>
  </cellStyles>
  <dxfs count="0"/>
  <tableStyles count="0" defaultTableStyle="TableStyleMedium9" defaultPivotStyle="PivotStyleLight16"/>
  <colors>
    <mruColors>
      <color rgb="FF006100"/>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tabSelected="1" zoomScaleNormal="100" workbookViewId="0">
      <selection activeCell="C69" sqref="C69"/>
    </sheetView>
  </sheetViews>
  <sheetFormatPr defaultColWidth="9.140625" defaultRowHeight="15" x14ac:dyDescent="0.25"/>
  <cols>
    <col min="1" max="1" width="74.5703125" style="4" customWidth="1"/>
    <col min="2" max="2" width="26.85546875" style="45" customWidth="1"/>
    <col min="3" max="3" width="40.28515625" style="45" customWidth="1"/>
    <col min="4" max="4" width="9.28515625" style="45" customWidth="1"/>
    <col min="5" max="16384" width="9.140625" style="4"/>
  </cols>
  <sheetData>
    <row r="1" spans="1:4" s="3" customFormat="1" ht="15.6" customHeight="1" x14ac:dyDescent="0.25">
      <c r="A1" s="2" t="s">
        <v>0</v>
      </c>
      <c r="B1" s="93"/>
      <c r="C1" s="93"/>
      <c r="D1" s="93"/>
    </row>
    <row r="2" spans="1:4" s="3" customFormat="1" ht="15.6" customHeight="1" x14ac:dyDescent="0.25">
      <c r="A2" s="2" t="s">
        <v>1</v>
      </c>
      <c r="B2" s="93"/>
      <c r="C2" s="93"/>
      <c r="D2" s="93"/>
    </row>
    <row r="3" spans="1:4" s="3" customFormat="1" ht="15.6" customHeight="1" x14ac:dyDescent="0.25">
      <c r="A3" s="2" t="s">
        <v>2</v>
      </c>
      <c r="B3" s="93"/>
      <c r="C3" s="93"/>
      <c r="D3" s="93"/>
    </row>
    <row r="4" spans="1:4" s="3" customFormat="1" ht="15.6" customHeight="1" x14ac:dyDescent="0.25">
      <c r="A4" s="2" t="s">
        <v>3</v>
      </c>
      <c r="B4" s="93"/>
      <c r="C4" s="93"/>
      <c r="D4" s="93"/>
    </row>
    <row r="5" spans="1:4" s="3" customFormat="1" ht="15.6" customHeight="1" x14ac:dyDescent="0.25">
      <c r="A5" s="21"/>
      <c r="B5" s="93"/>
      <c r="C5" s="93"/>
      <c r="D5" s="93"/>
    </row>
    <row r="6" spans="1:4" ht="30.6" customHeight="1" x14ac:dyDescent="0.25">
      <c r="A6" s="94" t="s">
        <v>4</v>
      </c>
      <c r="B6" s="95"/>
      <c r="C6" s="96"/>
      <c r="D6" s="96"/>
    </row>
    <row r="7" spans="1:4" ht="15.6" customHeight="1" x14ac:dyDescent="0.25">
      <c r="A7" s="97" t="s">
        <v>5</v>
      </c>
      <c r="B7" s="99" t="s">
        <v>6</v>
      </c>
      <c r="C7" s="99" t="s">
        <v>7</v>
      </c>
      <c r="D7" s="99" t="s">
        <v>8</v>
      </c>
    </row>
    <row r="8" spans="1:4" ht="15.6" customHeight="1" x14ac:dyDescent="0.25">
      <c r="A8" s="98"/>
      <c r="B8" s="100"/>
      <c r="C8" s="100"/>
      <c r="D8" s="100"/>
    </row>
    <row r="9" spans="1:4" ht="30" customHeight="1" x14ac:dyDescent="0.25">
      <c r="A9" s="55" t="s">
        <v>9</v>
      </c>
      <c r="B9" s="58"/>
      <c r="C9" s="52"/>
      <c r="D9" s="52"/>
    </row>
    <row r="10" spans="1:4" ht="30" customHeight="1" x14ac:dyDescent="0.25">
      <c r="A10" s="56" t="s">
        <v>10</v>
      </c>
      <c r="B10" s="60" t="s">
        <v>11</v>
      </c>
      <c r="C10" s="52"/>
      <c r="D10" s="52"/>
    </row>
    <row r="11" spans="1:4" ht="30" customHeight="1" x14ac:dyDescent="0.25">
      <c r="A11" s="56" t="s">
        <v>12</v>
      </c>
      <c r="B11" s="60" t="s">
        <v>11</v>
      </c>
      <c r="C11" s="52"/>
      <c r="D11" s="52"/>
    </row>
    <row r="12" spans="1:4" ht="30" customHeight="1" x14ac:dyDescent="0.25">
      <c r="A12" s="56" t="s">
        <v>13</v>
      </c>
      <c r="B12" s="60" t="s">
        <v>14</v>
      </c>
      <c r="C12" s="52"/>
      <c r="D12" s="52"/>
    </row>
    <row r="13" spans="1:4" ht="30" customHeight="1" x14ac:dyDescent="0.25">
      <c r="A13" s="57" t="s">
        <v>15</v>
      </c>
      <c r="B13" s="54"/>
      <c r="C13" s="52"/>
      <c r="D13" s="52"/>
    </row>
    <row r="14" spans="1:4" ht="33.6" customHeight="1" x14ac:dyDescent="0.25">
      <c r="A14" s="64" t="s">
        <v>16</v>
      </c>
      <c r="B14" s="61" t="s">
        <v>17</v>
      </c>
      <c r="C14" s="52"/>
      <c r="D14" s="52"/>
    </row>
    <row r="15" spans="1:4" ht="47.45" customHeight="1" x14ac:dyDescent="0.25">
      <c r="A15" s="64" t="s">
        <v>18</v>
      </c>
      <c r="B15" s="61" t="s">
        <v>19</v>
      </c>
      <c r="C15" s="52"/>
      <c r="D15" s="52"/>
    </row>
    <row r="16" spans="1:4" ht="34.9" customHeight="1" x14ac:dyDescent="0.25">
      <c r="A16" s="48" t="s">
        <v>20</v>
      </c>
      <c r="B16" s="61" t="s">
        <v>21</v>
      </c>
      <c r="C16" s="52"/>
      <c r="D16" s="52"/>
    </row>
    <row r="17" spans="1:4" ht="24.6" customHeight="1" x14ac:dyDescent="0.25">
      <c r="A17" s="48" t="s">
        <v>22</v>
      </c>
      <c r="B17" s="61" t="s">
        <v>23</v>
      </c>
      <c r="C17" s="52"/>
      <c r="D17" s="52"/>
    </row>
    <row r="18" spans="1:4" ht="27" customHeight="1" x14ac:dyDescent="0.25">
      <c r="A18" s="48" t="s">
        <v>24</v>
      </c>
      <c r="B18" s="61" t="s">
        <v>25</v>
      </c>
      <c r="C18" s="52"/>
      <c r="D18" s="52"/>
    </row>
    <row r="19" spans="1:4" ht="46.9" customHeight="1" x14ac:dyDescent="0.25">
      <c r="A19" s="66" t="s">
        <v>26</v>
      </c>
      <c r="B19" s="63" t="s">
        <v>27</v>
      </c>
      <c r="C19" s="52"/>
      <c r="D19" s="52"/>
    </row>
    <row r="20" spans="1:4" customFormat="1" ht="33" customHeight="1" x14ac:dyDescent="0.25">
      <c r="A20" s="48" t="s">
        <v>28</v>
      </c>
      <c r="B20" s="61" t="s">
        <v>29</v>
      </c>
      <c r="C20" s="53"/>
      <c r="D20" s="53"/>
    </row>
    <row r="21" spans="1:4" customFormat="1" ht="33" customHeight="1" x14ac:dyDescent="0.25">
      <c r="A21" s="48" t="s">
        <v>30</v>
      </c>
      <c r="B21" s="61" t="s">
        <v>31</v>
      </c>
      <c r="C21" s="53"/>
      <c r="D21" s="53"/>
    </row>
    <row r="22" spans="1:4" customFormat="1" ht="33" customHeight="1" x14ac:dyDescent="0.25">
      <c r="A22" s="65" t="s">
        <v>32</v>
      </c>
      <c r="B22" s="62"/>
      <c r="C22" s="53"/>
      <c r="D22" s="53"/>
    </row>
    <row r="23" spans="1:4" customFormat="1" ht="33" customHeight="1" x14ac:dyDescent="0.25">
      <c r="A23" s="66" t="s">
        <v>33</v>
      </c>
      <c r="B23" s="62" t="s">
        <v>34</v>
      </c>
      <c r="C23" s="53"/>
      <c r="D23" s="53"/>
    </row>
    <row r="24" spans="1:4" ht="33" customHeight="1" x14ac:dyDescent="0.25">
      <c r="A24" s="50" t="s">
        <v>35</v>
      </c>
      <c r="B24" s="62" t="s">
        <v>36</v>
      </c>
      <c r="C24" s="52"/>
      <c r="D24" s="52"/>
    </row>
    <row r="25" spans="1:4" ht="51" customHeight="1" x14ac:dyDescent="0.25">
      <c r="A25" s="50" t="s">
        <v>37</v>
      </c>
      <c r="B25" s="92" t="s">
        <v>38</v>
      </c>
      <c r="C25" s="52"/>
      <c r="D25" s="52"/>
    </row>
    <row r="26" spans="1:4" ht="33" customHeight="1" x14ac:dyDescent="0.25">
      <c r="A26" s="50" t="s">
        <v>39</v>
      </c>
      <c r="B26" s="62" t="s">
        <v>40</v>
      </c>
      <c r="C26" s="52"/>
      <c r="D26" s="52"/>
    </row>
    <row r="27" spans="1:4" ht="33" customHeight="1" x14ac:dyDescent="0.25">
      <c r="A27" s="51" t="s">
        <v>41</v>
      </c>
      <c r="B27" s="62" t="s">
        <v>42</v>
      </c>
      <c r="C27" s="52"/>
      <c r="D27" s="52"/>
    </row>
    <row r="28" spans="1:4" ht="45.6" customHeight="1" x14ac:dyDescent="0.25">
      <c r="A28" s="66" t="s">
        <v>43</v>
      </c>
      <c r="B28" s="63" t="s">
        <v>44</v>
      </c>
      <c r="C28" s="52"/>
      <c r="D28" s="52"/>
    </row>
    <row r="29" spans="1:4" ht="30" customHeight="1" x14ac:dyDescent="0.25">
      <c r="A29" s="65" t="s">
        <v>45</v>
      </c>
      <c r="B29" s="62"/>
      <c r="C29" s="52"/>
      <c r="D29" s="52"/>
    </row>
    <row r="30" spans="1:4" ht="30" customHeight="1" x14ac:dyDescent="0.25">
      <c r="A30" s="66" t="s">
        <v>46</v>
      </c>
      <c r="B30" s="63" t="s">
        <v>47</v>
      </c>
      <c r="C30" s="52"/>
      <c r="D30" s="52"/>
    </row>
    <row r="31" spans="1:4" ht="30" customHeight="1" x14ac:dyDescent="0.25">
      <c r="A31" s="66" t="s">
        <v>48</v>
      </c>
      <c r="B31" s="67" t="s">
        <v>49</v>
      </c>
      <c r="C31" s="52"/>
      <c r="D31" s="52"/>
    </row>
    <row r="32" spans="1:4" ht="30" customHeight="1" x14ac:dyDescent="0.25">
      <c r="A32" s="66" t="s">
        <v>50</v>
      </c>
      <c r="B32" s="67" t="s">
        <v>49</v>
      </c>
      <c r="C32" s="52"/>
      <c r="D32" s="52"/>
    </row>
    <row r="33" spans="1:4" ht="30" customHeight="1" x14ac:dyDescent="0.25">
      <c r="A33" s="51" t="s">
        <v>51</v>
      </c>
      <c r="B33" s="63" t="s">
        <v>52</v>
      </c>
      <c r="C33" s="52"/>
      <c r="D33" s="52"/>
    </row>
    <row r="34" spans="1:4" ht="30" customHeight="1" x14ac:dyDescent="0.25">
      <c r="A34" s="51" t="s">
        <v>53</v>
      </c>
      <c r="B34" s="63" t="s">
        <v>52</v>
      </c>
      <c r="C34" s="52"/>
      <c r="D34" s="52"/>
    </row>
    <row r="35" spans="1:4" ht="30" customHeight="1" x14ac:dyDescent="0.25">
      <c r="A35" s="51" t="s">
        <v>54</v>
      </c>
      <c r="B35" s="63" t="s">
        <v>52</v>
      </c>
      <c r="C35" s="52"/>
      <c r="D35" s="52"/>
    </row>
    <row r="36" spans="1:4" ht="30" customHeight="1" x14ac:dyDescent="0.25">
      <c r="A36" s="66" t="s">
        <v>55</v>
      </c>
      <c r="B36" s="63" t="s">
        <v>56</v>
      </c>
      <c r="C36" s="52"/>
      <c r="D36" s="52"/>
    </row>
    <row r="37" spans="1:4" ht="30" customHeight="1" x14ac:dyDescent="0.25">
      <c r="A37" s="66" t="s">
        <v>57</v>
      </c>
      <c r="B37" s="62" t="s">
        <v>58</v>
      </c>
      <c r="C37" s="52"/>
      <c r="D37" s="52"/>
    </row>
    <row r="38" spans="1:4" ht="30" customHeight="1" x14ac:dyDescent="0.25">
      <c r="A38" s="51" t="s">
        <v>59</v>
      </c>
      <c r="B38" s="62" t="s">
        <v>60</v>
      </c>
      <c r="C38" s="52"/>
      <c r="D38" s="52"/>
    </row>
    <row r="39" spans="1:4" ht="30" customHeight="1" x14ac:dyDescent="0.25">
      <c r="A39" s="48" t="s">
        <v>61</v>
      </c>
      <c r="B39" s="61" t="s">
        <v>62</v>
      </c>
      <c r="C39" s="52"/>
      <c r="D39" s="52"/>
    </row>
    <row r="40" spans="1:4" ht="30" customHeight="1" x14ac:dyDescent="0.25">
      <c r="A40" s="49" t="s">
        <v>63</v>
      </c>
      <c r="B40" s="62"/>
      <c r="C40" s="52"/>
      <c r="D40" s="52"/>
    </row>
    <row r="41" spans="1:4" ht="30" customHeight="1" x14ac:dyDescent="0.25">
      <c r="A41" s="51" t="s">
        <v>64</v>
      </c>
      <c r="B41" s="62" t="s">
        <v>60</v>
      </c>
      <c r="C41" s="52"/>
      <c r="D41" s="52"/>
    </row>
    <row r="42" spans="1:4" ht="30" customHeight="1" x14ac:dyDescent="0.25">
      <c r="A42" s="51" t="s">
        <v>65</v>
      </c>
      <c r="B42" s="62" t="s">
        <v>66</v>
      </c>
      <c r="C42" s="52"/>
      <c r="D42" s="52"/>
    </row>
    <row r="43" spans="1:4" ht="30" customHeight="1" x14ac:dyDescent="0.25">
      <c r="A43" s="66" t="s">
        <v>67</v>
      </c>
      <c r="B43" s="62" t="s">
        <v>68</v>
      </c>
      <c r="C43" s="52"/>
      <c r="D43" s="52"/>
    </row>
    <row r="44" spans="1:4" ht="30" customHeight="1" x14ac:dyDescent="0.25">
      <c r="A44" s="51" t="s">
        <v>69</v>
      </c>
      <c r="B44" s="62" t="s">
        <v>70</v>
      </c>
      <c r="C44" s="52"/>
      <c r="D44" s="52"/>
    </row>
    <row r="45" spans="1:4" ht="30" customHeight="1" x14ac:dyDescent="0.25">
      <c r="A45" s="47" t="s">
        <v>71</v>
      </c>
      <c r="B45" s="62"/>
      <c r="C45" s="52"/>
      <c r="D45" s="52"/>
    </row>
    <row r="46" spans="1:4" ht="30" customHeight="1" x14ac:dyDescent="0.25">
      <c r="A46" s="48" t="s">
        <v>72</v>
      </c>
      <c r="B46" s="62" t="s">
        <v>73</v>
      </c>
      <c r="C46" s="52"/>
      <c r="D46" s="52"/>
    </row>
    <row r="47" spans="1:4" ht="30" customHeight="1" x14ac:dyDescent="0.25">
      <c r="A47" s="66" t="s">
        <v>74</v>
      </c>
      <c r="B47" s="62" t="s">
        <v>75</v>
      </c>
      <c r="C47" s="52"/>
      <c r="D47" s="52"/>
    </row>
    <row r="48" spans="1:4" ht="30" customHeight="1" x14ac:dyDescent="0.25">
      <c r="A48" s="66" t="s">
        <v>76</v>
      </c>
      <c r="B48" s="63" t="s">
        <v>77</v>
      </c>
      <c r="C48" s="52"/>
      <c r="D48" s="52"/>
    </row>
    <row r="49" spans="1:4" ht="30" customHeight="1" x14ac:dyDescent="0.25">
      <c r="A49" s="66" t="s">
        <v>78</v>
      </c>
      <c r="B49" s="62" t="s">
        <v>79</v>
      </c>
      <c r="C49" s="52"/>
      <c r="D49" s="52"/>
    </row>
    <row r="50" spans="1:4" ht="30" customHeight="1" x14ac:dyDescent="0.25">
      <c r="A50" s="66" t="s">
        <v>80</v>
      </c>
      <c r="B50" s="62" t="s">
        <v>79</v>
      </c>
      <c r="C50" s="52"/>
      <c r="D50" s="52"/>
    </row>
    <row r="51" spans="1:4" ht="30" customHeight="1" x14ac:dyDescent="0.25">
      <c r="A51" s="68" t="s">
        <v>81</v>
      </c>
      <c r="B51" s="62" t="s">
        <v>82</v>
      </c>
      <c r="C51" s="52"/>
      <c r="D51" s="52"/>
    </row>
    <row r="52" spans="1:4" ht="30" customHeight="1" x14ac:dyDescent="0.25">
      <c r="A52" s="91" t="s">
        <v>83</v>
      </c>
      <c r="B52" s="62" t="s">
        <v>84</v>
      </c>
      <c r="C52" s="52"/>
      <c r="D52" s="52"/>
    </row>
    <row r="53" spans="1:4" ht="30" customHeight="1" x14ac:dyDescent="0.25">
      <c r="A53" s="91" t="s">
        <v>85</v>
      </c>
      <c r="B53" s="62" t="s">
        <v>86</v>
      </c>
      <c r="C53" s="52"/>
      <c r="D53" s="52"/>
    </row>
    <row r="54" spans="1:4" ht="30" customHeight="1" x14ac:dyDescent="0.25">
      <c r="A54" s="91" t="s">
        <v>87</v>
      </c>
      <c r="B54" s="62" t="s">
        <v>88</v>
      </c>
      <c r="C54" s="52"/>
      <c r="D54" s="52"/>
    </row>
    <row r="55" spans="1:4" ht="30" customHeight="1" x14ac:dyDescent="0.25">
      <c r="A55" s="79" t="s">
        <v>89</v>
      </c>
      <c r="B55" s="62" t="s">
        <v>90</v>
      </c>
      <c r="C55" s="52"/>
      <c r="D55" s="52"/>
    </row>
    <row r="56" spans="1:4" ht="30" customHeight="1" x14ac:dyDescent="0.25">
      <c r="A56" s="66" t="s">
        <v>91</v>
      </c>
      <c r="B56" s="62" t="s">
        <v>90</v>
      </c>
      <c r="C56" s="52"/>
      <c r="D56" s="52"/>
    </row>
    <row r="57" spans="1:4" ht="30" customHeight="1" x14ac:dyDescent="0.25">
      <c r="A57" s="66" t="s">
        <v>92</v>
      </c>
      <c r="B57" s="62" t="s">
        <v>90</v>
      </c>
      <c r="C57" s="52"/>
      <c r="D57" s="52"/>
    </row>
    <row r="58" spans="1:4" ht="21" customHeight="1" x14ac:dyDescent="0.25">
      <c r="A58" s="49" t="s">
        <v>93</v>
      </c>
      <c r="B58" s="62"/>
      <c r="C58" s="52"/>
      <c r="D58" s="52"/>
    </row>
    <row r="59" spans="1:4" ht="87" customHeight="1" x14ac:dyDescent="0.25">
      <c r="A59" s="51" t="s">
        <v>94</v>
      </c>
      <c r="B59" s="63" t="s">
        <v>95</v>
      </c>
      <c r="C59" s="52"/>
      <c r="D59" s="52"/>
    </row>
    <row r="60" spans="1:4" ht="47.45" customHeight="1" x14ac:dyDescent="0.25">
      <c r="A60" s="51" t="s">
        <v>96</v>
      </c>
      <c r="B60" s="62">
        <v>0.25</v>
      </c>
      <c r="C60" s="52"/>
      <c r="D60" s="52"/>
    </row>
    <row r="61" spans="1:4" ht="46.15" customHeight="1" x14ac:dyDescent="0.25">
      <c r="A61" s="51" t="s">
        <v>97</v>
      </c>
      <c r="B61" s="62">
        <v>0.25</v>
      </c>
      <c r="C61" s="52"/>
      <c r="D61" s="52"/>
    </row>
    <row r="62" spans="1:4" ht="30" customHeight="1" x14ac:dyDescent="0.25">
      <c r="A62" s="69" t="s">
        <v>98</v>
      </c>
      <c r="B62" s="59"/>
      <c r="C62" s="59"/>
      <c r="D62" s="86">
        <f>SUM(D9:D61)</f>
        <v>0</v>
      </c>
    </row>
    <row r="63" spans="1:4" ht="30" customHeight="1" x14ac:dyDescent="0.25">
      <c r="A63" s="69" t="s">
        <v>99</v>
      </c>
      <c r="B63" s="59"/>
      <c r="C63" s="59"/>
      <c r="D63" s="86">
        <f>SUM(D10:D62)</f>
        <v>0</v>
      </c>
    </row>
    <row r="64" spans="1: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sheetData>
  <mergeCells count="5">
    <mergeCell ref="A6:D6"/>
    <mergeCell ref="A7:A8"/>
    <mergeCell ref="B7:B8"/>
    <mergeCell ref="C7:C8"/>
    <mergeCell ref="D7:D8"/>
  </mergeCell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topLeftCell="A50" zoomScaleNormal="100" workbookViewId="0">
      <selection activeCell="C116" sqref="C116"/>
    </sheetView>
  </sheetViews>
  <sheetFormatPr defaultColWidth="9.140625" defaultRowHeight="15.75" x14ac:dyDescent="0.25"/>
  <cols>
    <col min="1" max="1" width="85.85546875" style="8" customWidth="1"/>
    <col min="2" max="2" width="25.28515625" style="4" customWidth="1"/>
    <col min="3" max="3" width="22.140625" style="4" customWidth="1"/>
    <col min="4" max="5" width="6.5703125" style="4" customWidth="1"/>
    <col min="6" max="6" width="10.140625" style="4" customWidth="1"/>
    <col min="7" max="7" width="12.140625" style="4" customWidth="1"/>
    <col min="8" max="16384" width="9.140625" style="4"/>
  </cols>
  <sheetData>
    <row r="1" spans="1:10" s="3" customFormat="1" ht="16.5" customHeight="1" x14ac:dyDescent="0.25">
      <c r="A1" s="2" t="s">
        <v>100</v>
      </c>
      <c r="B1" s="21"/>
      <c r="C1" s="21"/>
      <c r="D1" s="21"/>
      <c r="E1" s="21"/>
      <c r="F1" s="21"/>
      <c r="G1" s="21"/>
      <c r="H1" s="21"/>
      <c r="I1" s="21"/>
      <c r="J1" s="21"/>
    </row>
    <row r="2" spans="1:10" s="3" customFormat="1" x14ac:dyDescent="0.25">
      <c r="A2" s="2" t="s">
        <v>1</v>
      </c>
      <c r="B2" s="21"/>
      <c r="C2" s="21"/>
      <c r="D2" s="21"/>
      <c r="E2" s="21"/>
      <c r="F2" s="21"/>
      <c r="G2" s="21"/>
      <c r="H2" s="21"/>
      <c r="I2" s="21"/>
      <c r="J2" s="21"/>
    </row>
    <row r="3" spans="1:10" s="3" customFormat="1" x14ac:dyDescent="0.25">
      <c r="A3" s="2" t="s">
        <v>2</v>
      </c>
      <c r="B3" s="21"/>
      <c r="C3" s="21"/>
      <c r="D3" s="21"/>
      <c r="E3" s="21"/>
      <c r="F3" s="21"/>
      <c r="G3" s="21"/>
      <c r="H3" s="21"/>
      <c r="I3" s="21"/>
      <c r="J3" s="21"/>
    </row>
    <row r="4" spans="1:10" s="3" customFormat="1" x14ac:dyDescent="0.25">
      <c r="A4" s="2" t="s">
        <v>3</v>
      </c>
      <c r="B4" s="21"/>
      <c r="C4" s="21"/>
      <c r="D4" s="21"/>
      <c r="E4" s="21"/>
      <c r="F4" s="21"/>
      <c r="G4" s="21"/>
      <c r="H4" s="21"/>
      <c r="I4" s="21"/>
      <c r="J4" s="21"/>
    </row>
    <row r="5" spans="1:10" s="3" customFormat="1" ht="15" x14ac:dyDescent="0.25">
      <c r="A5" s="21"/>
      <c r="B5" s="21"/>
      <c r="C5" s="21"/>
      <c r="D5" s="21"/>
      <c r="E5" s="21"/>
      <c r="F5" s="21"/>
      <c r="G5" s="21"/>
      <c r="H5" s="21"/>
      <c r="I5" s="21"/>
      <c r="J5" s="21"/>
    </row>
    <row r="6" spans="1:10" s="3" customFormat="1" ht="28.9" customHeight="1" x14ac:dyDescent="0.25">
      <c r="A6" s="101" t="s">
        <v>101</v>
      </c>
      <c r="B6" s="102"/>
      <c r="C6" s="103"/>
      <c r="D6" s="103"/>
      <c r="E6" s="103"/>
      <c r="F6" s="103"/>
      <c r="G6" s="103"/>
      <c r="H6" s="21"/>
      <c r="I6" s="21"/>
      <c r="J6" s="21"/>
    </row>
    <row r="7" spans="1:10" ht="33" customHeight="1" x14ac:dyDescent="0.25">
      <c r="A7" s="38" t="s">
        <v>102</v>
      </c>
      <c r="B7" s="23" t="s">
        <v>6</v>
      </c>
      <c r="C7" s="11" t="s">
        <v>103</v>
      </c>
      <c r="D7" s="11" t="s">
        <v>104</v>
      </c>
      <c r="E7" s="11" t="s">
        <v>105</v>
      </c>
      <c r="F7" s="11" t="s">
        <v>106</v>
      </c>
      <c r="G7" s="12" t="s">
        <v>107</v>
      </c>
    </row>
    <row r="8" spans="1:10" ht="29.45" customHeight="1" x14ac:dyDescent="0.25">
      <c r="A8" s="85" t="s">
        <v>108</v>
      </c>
      <c r="B8" s="1"/>
      <c r="C8" s="1"/>
      <c r="D8" s="1"/>
      <c r="E8" s="1"/>
      <c r="F8" s="1"/>
      <c r="G8" s="1"/>
    </row>
    <row r="9" spans="1:10" ht="30" customHeight="1" x14ac:dyDescent="0.25">
      <c r="A9" s="9" t="s">
        <v>109</v>
      </c>
      <c r="B9" s="13" t="s">
        <v>110</v>
      </c>
      <c r="C9" s="10"/>
      <c r="D9" s="10"/>
      <c r="E9" s="10"/>
      <c r="F9" s="10"/>
      <c r="G9" s="10"/>
    </row>
    <row r="10" spans="1:10" ht="30" customHeight="1" x14ac:dyDescent="0.25">
      <c r="A10" s="9"/>
      <c r="B10" s="13"/>
      <c r="C10" s="10"/>
      <c r="D10" s="10"/>
      <c r="E10" s="10"/>
      <c r="F10" s="10"/>
      <c r="G10" s="10" t="e">
        <f>C10*(2+4*D10)*2/E10</f>
        <v>#DIV/0!</v>
      </c>
    </row>
    <row r="11" spans="1:10" ht="30" customHeight="1" x14ac:dyDescent="0.25">
      <c r="A11" s="9"/>
      <c r="B11" s="13"/>
      <c r="C11" s="10"/>
      <c r="D11" s="10"/>
      <c r="E11" s="10"/>
      <c r="F11" s="10"/>
      <c r="G11" s="10" t="e">
        <f>C11*(2+4*D11)*2/E11</f>
        <v>#DIV/0!</v>
      </c>
    </row>
    <row r="12" spans="1:10" ht="65.45" customHeight="1" x14ac:dyDescent="0.25">
      <c r="A12" s="9" t="s">
        <v>111</v>
      </c>
      <c r="B12" s="13" t="s">
        <v>112</v>
      </c>
      <c r="C12" s="10"/>
      <c r="D12" s="10"/>
      <c r="E12" s="10"/>
      <c r="F12" s="10"/>
      <c r="G12" s="10"/>
    </row>
    <row r="13" spans="1:10" ht="30" customHeight="1" x14ac:dyDescent="0.25">
      <c r="A13" s="9"/>
      <c r="B13" s="10"/>
      <c r="C13" s="10"/>
      <c r="D13" s="10"/>
      <c r="E13" s="10"/>
      <c r="F13" s="10"/>
      <c r="G13" s="10" t="e">
        <f>C13*2*F13/E13</f>
        <v>#DIV/0!</v>
      </c>
    </row>
    <row r="14" spans="1:10" ht="30" customHeight="1" x14ac:dyDescent="0.25">
      <c r="A14" s="9"/>
      <c r="B14" s="10"/>
      <c r="C14" s="10"/>
      <c r="D14" s="10"/>
      <c r="E14" s="10"/>
      <c r="F14" s="10"/>
      <c r="G14" s="10" t="e">
        <f>C14*2*F14/E14</f>
        <v>#DIV/0!</v>
      </c>
    </row>
    <row r="15" spans="1:10" ht="34.5" customHeight="1" x14ac:dyDescent="0.25">
      <c r="A15" s="32" t="s">
        <v>113</v>
      </c>
      <c r="B15" s="25"/>
      <c r="C15" s="25"/>
      <c r="D15" s="25"/>
      <c r="E15" s="25"/>
      <c r="F15" s="25"/>
      <c r="G15" s="25"/>
    </row>
    <row r="16" spans="1:10" ht="31.15" customHeight="1" x14ac:dyDescent="0.25">
      <c r="A16" s="7" t="s">
        <v>114</v>
      </c>
      <c r="B16" s="26" t="s">
        <v>115</v>
      </c>
      <c r="C16" s="6"/>
      <c r="D16" s="6"/>
      <c r="E16" s="6"/>
      <c r="F16" s="6"/>
      <c r="G16" s="6"/>
    </row>
    <row r="17" spans="1:7" ht="30" customHeight="1" x14ac:dyDescent="0.25">
      <c r="A17" s="7"/>
      <c r="B17" s="26"/>
      <c r="C17" s="6"/>
      <c r="D17" s="6"/>
      <c r="E17" s="6"/>
      <c r="F17" s="6"/>
      <c r="G17" s="6" t="e">
        <f>10*C17*F17/E17</f>
        <v>#DIV/0!</v>
      </c>
    </row>
    <row r="18" spans="1:7" ht="30" customHeight="1" x14ac:dyDescent="0.25">
      <c r="A18" s="7"/>
      <c r="B18" s="26"/>
      <c r="C18" s="6"/>
      <c r="D18" s="6"/>
      <c r="E18" s="6"/>
      <c r="F18" s="6"/>
      <c r="G18" s="6" t="e">
        <f>10*C18*F18/E18</f>
        <v>#DIV/0!</v>
      </c>
    </row>
    <row r="19" spans="1:7" ht="34.5" customHeight="1" x14ac:dyDescent="0.25">
      <c r="A19" s="7" t="s">
        <v>116</v>
      </c>
      <c r="B19" s="26" t="s">
        <v>117</v>
      </c>
      <c r="C19" s="6"/>
      <c r="D19" s="6"/>
      <c r="E19" s="6"/>
      <c r="F19" s="6"/>
      <c r="G19" s="6"/>
    </row>
    <row r="20" spans="1:7" ht="30" customHeight="1" x14ac:dyDescent="0.25">
      <c r="A20" s="7"/>
      <c r="B20" s="26"/>
      <c r="C20" s="6"/>
      <c r="D20" s="6"/>
      <c r="E20" s="6"/>
      <c r="F20" s="6"/>
      <c r="G20" s="6" t="e">
        <f>6*C20*F20/E20</f>
        <v>#DIV/0!</v>
      </c>
    </row>
    <row r="21" spans="1:7" ht="30" customHeight="1" x14ac:dyDescent="0.25">
      <c r="A21" s="7"/>
      <c r="B21" s="26"/>
      <c r="C21" s="6"/>
      <c r="D21" s="6"/>
      <c r="E21" s="6"/>
      <c r="F21" s="6"/>
      <c r="G21" s="6" t="e">
        <f>6*C21*F21/E21</f>
        <v>#DIV/0!</v>
      </c>
    </row>
    <row r="22" spans="1:7" customFormat="1" ht="33" customHeight="1" x14ac:dyDescent="0.25">
      <c r="A22" s="7" t="s">
        <v>118</v>
      </c>
      <c r="B22" s="26" t="s">
        <v>119</v>
      </c>
      <c r="C22" s="1"/>
      <c r="D22" s="1"/>
      <c r="E22" s="1"/>
      <c r="F22" s="1"/>
      <c r="G22" s="1"/>
    </row>
    <row r="23" spans="1:7" customFormat="1" ht="30" customHeight="1" x14ac:dyDescent="0.25">
      <c r="A23" s="7"/>
      <c r="B23" s="27"/>
      <c r="C23" s="1"/>
      <c r="D23" s="1"/>
      <c r="E23" s="1"/>
      <c r="F23" s="1"/>
      <c r="G23" s="1" t="e">
        <f>5*C23*F23/E23</f>
        <v>#DIV/0!</v>
      </c>
    </row>
    <row r="24" spans="1:7" customFormat="1" ht="30" customHeight="1" x14ac:dyDescent="0.25">
      <c r="A24" s="7"/>
      <c r="B24" s="27"/>
      <c r="C24" s="1"/>
      <c r="D24" s="1"/>
      <c r="E24" s="1"/>
      <c r="F24" s="1"/>
      <c r="G24" s="1" t="e">
        <f>5*C24*F24/E24</f>
        <v>#DIV/0!</v>
      </c>
    </row>
    <row r="25" spans="1:7" ht="40.5" customHeight="1" x14ac:dyDescent="0.25">
      <c r="A25" s="24" t="s">
        <v>120</v>
      </c>
      <c r="B25" s="25"/>
      <c r="C25" s="25"/>
      <c r="D25" s="25"/>
      <c r="E25" s="25"/>
      <c r="F25" s="25"/>
      <c r="G25" s="25"/>
    </row>
    <row r="26" spans="1:7" ht="32.450000000000003" customHeight="1" x14ac:dyDescent="0.25">
      <c r="A26" s="7" t="s">
        <v>121</v>
      </c>
      <c r="B26" s="26" t="s">
        <v>112</v>
      </c>
      <c r="C26" s="6"/>
      <c r="D26" s="6"/>
      <c r="E26" s="6"/>
      <c r="F26" s="6"/>
      <c r="G26" s="6"/>
    </row>
    <row r="27" spans="1:7" ht="30" customHeight="1" x14ac:dyDescent="0.25">
      <c r="A27" s="7"/>
      <c r="B27" s="26"/>
      <c r="C27" s="6"/>
      <c r="D27" s="6"/>
      <c r="E27" s="6"/>
      <c r="F27" s="6"/>
      <c r="G27" s="6" t="e">
        <f>2*C27*F27/E27</f>
        <v>#DIV/0!</v>
      </c>
    </row>
    <row r="28" spans="1:7" ht="30" customHeight="1" x14ac:dyDescent="0.25">
      <c r="A28" s="7"/>
      <c r="B28" s="26"/>
      <c r="C28" s="6"/>
      <c r="D28" s="6"/>
      <c r="E28" s="6"/>
      <c r="F28" s="6"/>
      <c r="G28" s="6" t="e">
        <f>2*C28*F28/E28</f>
        <v>#DIV/0!</v>
      </c>
    </row>
    <row r="29" spans="1:7" ht="63" customHeight="1" x14ac:dyDescent="0.25">
      <c r="A29" s="5" t="s">
        <v>122</v>
      </c>
      <c r="B29" s="27" t="s">
        <v>123</v>
      </c>
      <c r="C29" s="6"/>
      <c r="D29" s="6"/>
      <c r="E29" s="6"/>
      <c r="F29" s="6"/>
      <c r="G29" s="6"/>
    </row>
    <row r="30" spans="1:7" ht="30" customHeight="1" x14ac:dyDescent="0.25">
      <c r="A30" s="7"/>
      <c r="B30" s="26"/>
      <c r="C30" s="6"/>
      <c r="D30" s="6"/>
      <c r="E30" s="6"/>
      <c r="F30" s="6"/>
      <c r="G30" s="6" t="e">
        <f>1*C30*F30/E30</f>
        <v>#DIV/0!</v>
      </c>
    </row>
    <row r="31" spans="1:7" ht="30" customHeight="1" x14ac:dyDescent="0.25">
      <c r="A31" s="7"/>
      <c r="B31" s="26"/>
      <c r="C31" s="6"/>
      <c r="D31" s="6"/>
      <c r="E31" s="6"/>
      <c r="F31" s="6"/>
      <c r="G31" s="6" t="e">
        <f>1*C31*F31/E31</f>
        <v>#DIV/0!</v>
      </c>
    </row>
    <row r="32" spans="1:7" ht="63.6" customHeight="1" x14ac:dyDescent="0.25">
      <c r="A32" s="5" t="s">
        <v>124</v>
      </c>
      <c r="B32" s="27" t="s">
        <v>125</v>
      </c>
      <c r="C32" s="6"/>
      <c r="D32" s="6"/>
      <c r="E32" s="6"/>
      <c r="F32" s="6"/>
      <c r="G32" s="6"/>
    </row>
    <row r="33" spans="1:7" ht="30" customHeight="1" x14ac:dyDescent="0.25">
      <c r="A33" s="7"/>
      <c r="B33" s="6"/>
      <c r="C33" s="6"/>
      <c r="D33" s="6"/>
      <c r="E33" s="6"/>
      <c r="F33" s="6"/>
      <c r="G33" s="6" t="e">
        <f>0.5*C33*F33/E33</f>
        <v>#DIV/0!</v>
      </c>
    </row>
    <row r="34" spans="1:7" ht="66.75" customHeight="1" x14ac:dyDescent="0.25">
      <c r="A34" s="5" t="s">
        <v>126</v>
      </c>
      <c r="B34" s="52" t="s">
        <v>127</v>
      </c>
      <c r="C34" s="6"/>
      <c r="D34" s="6"/>
      <c r="E34" s="6"/>
      <c r="F34" s="6"/>
      <c r="G34" s="6"/>
    </row>
    <row r="35" spans="1:7" ht="30" customHeight="1" x14ac:dyDescent="0.25">
      <c r="A35" s="7"/>
      <c r="B35" s="6"/>
      <c r="C35" s="6"/>
      <c r="D35" s="6"/>
      <c r="E35" s="6"/>
      <c r="F35" s="6"/>
      <c r="G35" s="6" t="e">
        <f>2*C35*F35/E35</f>
        <v>#DIV/0!</v>
      </c>
    </row>
    <row r="36" spans="1:7" ht="22.5" customHeight="1" x14ac:dyDescent="0.25">
      <c r="A36" s="29" t="s">
        <v>128</v>
      </c>
      <c r="B36" s="30"/>
      <c r="C36" s="30"/>
      <c r="D36" s="30"/>
      <c r="E36" s="30"/>
      <c r="F36" s="30"/>
      <c r="G36" s="30"/>
    </row>
    <row r="37" spans="1:7" ht="33" customHeight="1" x14ac:dyDescent="0.25">
      <c r="A37" s="14" t="s">
        <v>129</v>
      </c>
      <c r="B37" s="28" t="s">
        <v>130</v>
      </c>
      <c r="C37" s="6"/>
      <c r="D37" s="6"/>
      <c r="E37" s="6"/>
      <c r="F37" s="6"/>
      <c r="G37" s="6"/>
    </row>
    <row r="38" spans="1:7" ht="30" customHeight="1" x14ac:dyDescent="0.25">
      <c r="A38" s="7"/>
      <c r="B38" s="26"/>
      <c r="C38" s="6"/>
      <c r="D38" s="6"/>
      <c r="E38" s="6"/>
      <c r="F38" s="6"/>
      <c r="G38" s="6">
        <f>7*C38</f>
        <v>0</v>
      </c>
    </row>
    <row r="39" spans="1:7" ht="30" customHeight="1" x14ac:dyDescent="0.25">
      <c r="A39" s="14" t="s">
        <v>131</v>
      </c>
      <c r="B39" s="28" t="s">
        <v>132</v>
      </c>
      <c r="C39" s="6"/>
      <c r="D39" s="6"/>
      <c r="E39" s="6"/>
      <c r="F39" s="6"/>
      <c r="G39" s="6"/>
    </row>
    <row r="40" spans="1:7" ht="30" customHeight="1" x14ac:dyDescent="0.25">
      <c r="A40" s="7"/>
      <c r="B40" s="26"/>
      <c r="C40" s="6"/>
      <c r="D40" s="6"/>
      <c r="E40" s="6"/>
      <c r="F40" s="6"/>
      <c r="G40" s="6">
        <f>5*C40</f>
        <v>0</v>
      </c>
    </row>
    <row r="41" spans="1:7" ht="30" customHeight="1" x14ac:dyDescent="0.25">
      <c r="A41" s="14" t="s">
        <v>133</v>
      </c>
      <c r="B41" s="28" t="s">
        <v>134</v>
      </c>
      <c r="C41" s="6"/>
      <c r="D41" s="6"/>
      <c r="E41" s="6"/>
      <c r="F41" s="6"/>
      <c r="G41" s="6"/>
    </row>
    <row r="42" spans="1:7" ht="30" customHeight="1" x14ac:dyDescent="0.25">
      <c r="A42" s="7"/>
      <c r="B42" s="26"/>
      <c r="C42" s="6"/>
      <c r="D42" s="6"/>
      <c r="E42" s="6"/>
      <c r="F42" s="6"/>
      <c r="G42" s="6">
        <f>1*C42</f>
        <v>0</v>
      </c>
    </row>
    <row r="43" spans="1:7" ht="78.599999999999994" customHeight="1" x14ac:dyDescent="0.25">
      <c r="A43" s="18" t="s">
        <v>135</v>
      </c>
      <c r="B43" s="28" t="s">
        <v>134</v>
      </c>
      <c r="C43" s="6"/>
      <c r="D43" s="6"/>
      <c r="E43" s="6"/>
      <c r="F43" s="6"/>
      <c r="G43" s="6"/>
    </row>
    <row r="44" spans="1:7" ht="30" customHeight="1" x14ac:dyDescent="0.25">
      <c r="A44" s="18"/>
      <c r="B44" s="26"/>
      <c r="C44" s="6"/>
      <c r="D44" s="6"/>
      <c r="E44" s="6"/>
      <c r="F44" s="6"/>
      <c r="G44" s="6">
        <f>1*C44</f>
        <v>0</v>
      </c>
    </row>
    <row r="45" spans="1:7" ht="33" customHeight="1" x14ac:dyDescent="0.25">
      <c r="A45" s="18" t="s">
        <v>136</v>
      </c>
      <c r="B45" s="28" t="s">
        <v>137</v>
      </c>
      <c r="C45" s="6"/>
      <c r="D45" s="6"/>
      <c r="E45" s="6"/>
      <c r="F45" s="6"/>
      <c r="G45" s="6"/>
    </row>
    <row r="46" spans="1:7" ht="30" customHeight="1" x14ac:dyDescent="0.25">
      <c r="A46" s="18"/>
      <c r="B46" s="6"/>
      <c r="C46" s="6"/>
      <c r="D46" s="6"/>
      <c r="E46" s="6"/>
      <c r="F46" s="6"/>
      <c r="G46" s="6">
        <f>0.5*C46</f>
        <v>0</v>
      </c>
    </row>
    <row r="47" spans="1:7" ht="30.6" customHeight="1" x14ac:dyDescent="0.25">
      <c r="A47" s="20" t="s">
        <v>138</v>
      </c>
      <c r="B47" s="6"/>
      <c r="C47" s="6"/>
      <c r="D47" s="6"/>
      <c r="E47" s="6"/>
      <c r="F47" s="6"/>
      <c r="G47" s="6"/>
    </row>
    <row r="48" spans="1:7" ht="47.45" customHeight="1" x14ac:dyDescent="0.25">
      <c r="A48" s="19" t="s">
        <v>139</v>
      </c>
      <c r="B48" s="28" t="s">
        <v>140</v>
      </c>
      <c r="C48" s="6"/>
      <c r="D48" s="6"/>
      <c r="E48" s="6"/>
      <c r="F48" s="6"/>
      <c r="G48" s="6"/>
    </row>
    <row r="49" spans="1:7" ht="29.25" customHeight="1" x14ac:dyDescent="0.25">
      <c r="A49" s="19"/>
      <c r="B49" s="26"/>
      <c r="C49" s="6"/>
      <c r="D49" s="6"/>
      <c r="E49" s="6"/>
      <c r="F49" s="6"/>
      <c r="G49" s="6">
        <f>1.5*C49</f>
        <v>0</v>
      </c>
    </row>
    <row r="50" spans="1:7" ht="48" customHeight="1" x14ac:dyDescent="0.25">
      <c r="A50" s="19" t="s">
        <v>141</v>
      </c>
      <c r="B50" s="28" t="s">
        <v>142</v>
      </c>
      <c r="C50" s="6"/>
      <c r="D50" s="6"/>
      <c r="E50" s="6"/>
      <c r="F50" s="6"/>
      <c r="G50" s="6"/>
    </row>
    <row r="51" spans="1:7" ht="29.25" customHeight="1" x14ac:dyDescent="0.25">
      <c r="A51" s="19"/>
      <c r="B51" s="26"/>
      <c r="C51" s="6"/>
      <c r="D51" s="6"/>
      <c r="E51" s="6"/>
      <c r="F51" s="6"/>
      <c r="G51" s="6">
        <f>1*C51</f>
        <v>0</v>
      </c>
    </row>
    <row r="52" spans="1:7" ht="31.9" customHeight="1" x14ac:dyDescent="0.25">
      <c r="A52" s="19" t="s">
        <v>143</v>
      </c>
      <c r="B52" s="28" t="s">
        <v>144</v>
      </c>
      <c r="C52" s="6"/>
      <c r="D52" s="6"/>
      <c r="E52" s="6"/>
      <c r="F52" s="6"/>
      <c r="G52" s="6"/>
    </row>
    <row r="53" spans="1:7" ht="29.25" customHeight="1" x14ac:dyDescent="0.25">
      <c r="A53" s="19"/>
      <c r="B53" s="26"/>
      <c r="C53" s="6"/>
      <c r="D53" s="6"/>
      <c r="E53" s="6"/>
      <c r="F53" s="6"/>
      <c r="G53" s="6">
        <f>0.5*C53</f>
        <v>0</v>
      </c>
    </row>
    <row r="54" spans="1:7" ht="46.5" customHeight="1" x14ac:dyDescent="0.25">
      <c r="A54" s="19" t="s">
        <v>145</v>
      </c>
      <c r="B54" s="28" t="s">
        <v>146</v>
      </c>
      <c r="C54" s="6"/>
      <c r="D54" s="6"/>
      <c r="E54" s="6"/>
      <c r="F54" s="6"/>
      <c r="G54" s="6"/>
    </row>
    <row r="55" spans="1:7" ht="29.25" customHeight="1" x14ac:dyDescent="0.25">
      <c r="A55" s="19"/>
      <c r="B55" s="26"/>
      <c r="C55" s="6"/>
      <c r="D55" s="6"/>
      <c r="E55" s="6"/>
      <c r="F55" s="6"/>
      <c r="G55" s="6">
        <f>3*C55</f>
        <v>0</v>
      </c>
    </row>
    <row r="56" spans="1:7" ht="31.9" customHeight="1" x14ac:dyDescent="0.25">
      <c r="A56" s="19" t="s">
        <v>147</v>
      </c>
      <c r="B56" s="28" t="s">
        <v>148</v>
      </c>
      <c r="C56" s="6"/>
      <c r="D56" s="6"/>
      <c r="E56" s="6"/>
      <c r="F56" s="6"/>
      <c r="G56" s="6"/>
    </row>
    <row r="57" spans="1:7" ht="29.25" customHeight="1" x14ac:dyDescent="0.25">
      <c r="A57" s="20"/>
      <c r="B57" s="26"/>
      <c r="C57" s="6"/>
      <c r="D57" s="6"/>
      <c r="E57" s="6"/>
      <c r="F57" s="6"/>
      <c r="G57" s="6">
        <f>1.5*C57</f>
        <v>0</v>
      </c>
    </row>
    <row r="58" spans="1:7" ht="31.15" customHeight="1" x14ac:dyDescent="0.25">
      <c r="A58" s="19" t="s">
        <v>149</v>
      </c>
      <c r="B58" s="28" t="s">
        <v>142</v>
      </c>
      <c r="C58" s="6"/>
      <c r="D58" s="6"/>
      <c r="E58" s="6"/>
      <c r="F58" s="6"/>
      <c r="G58" s="6"/>
    </row>
    <row r="59" spans="1:7" ht="29.25" customHeight="1" x14ac:dyDescent="0.25">
      <c r="A59" s="20"/>
      <c r="B59" s="6"/>
      <c r="C59" s="6"/>
      <c r="D59" s="6"/>
      <c r="E59" s="6"/>
      <c r="F59" s="6"/>
      <c r="G59" s="6">
        <f>1*C59</f>
        <v>0</v>
      </c>
    </row>
    <row r="60" spans="1:7" ht="33.6" customHeight="1" x14ac:dyDescent="0.25">
      <c r="A60" s="33" t="s">
        <v>150</v>
      </c>
      <c r="B60" s="6"/>
      <c r="C60" s="6"/>
      <c r="D60" s="6"/>
      <c r="E60" s="6"/>
      <c r="F60" s="6"/>
      <c r="G60" s="6"/>
    </row>
    <row r="61" spans="1:7" ht="29.25" customHeight="1" x14ac:dyDescent="0.25">
      <c r="A61" s="34" t="s">
        <v>151</v>
      </c>
      <c r="B61" s="28" t="s">
        <v>152</v>
      </c>
      <c r="C61" s="6"/>
      <c r="D61" s="6"/>
      <c r="E61" s="6"/>
      <c r="F61" s="6"/>
      <c r="G61" s="6"/>
    </row>
    <row r="62" spans="1:7" ht="29.25" customHeight="1" x14ac:dyDescent="0.25">
      <c r="A62" s="34"/>
      <c r="B62" s="26"/>
      <c r="C62" s="6"/>
      <c r="D62" s="6"/>
      <c r="E62" s="6"/>
      <c r="F62" s="6"/>
      <c r="G62" s="6">
        <f>0.5*C62</f>
        <v>0</v>
      </c>
    </row>
    <row r="63" spans="1:7" ht="29.25" customHeight="1" x14ac:dyDescent="0.25">
      <c r="A63" s="34" t="s">
        <v>153</v>
      </c>
      <c r="B63" s="28" t="s">
        <v>154</v>
      </c>
      <c r="C63" s="6"/>
      <c r="D63" s="6"/>
      <c r="E63" s="6"/>
      <c r="F63" s="6"/>
      <c r="G63" s="6"/>
    </row>
    <row r="64" spans="1:7" ht="29.25" customHeight="1" x14ac:dyDescent="0.25">
      <c r="A64" s="24"/>
      <c r="B64" s="26"/>
      <c r="C64" s="6"/>
      <c r="D64" s="6"/>
      <c r="E64" s="6"/>
      <c r="F64" s="6"/>
      <c r="G64" s="6">
        <f>0.1*C64</f>
        <v>0</v>
      </c>
    </row>
    <row r="65" spans="1:7" ht="33" customHeight="1" x14ac:dyDescent="0.25">
      <c r="A65" s="31" t="s">
        <v>155</v>
      </c>
      <c r="B65" s="6"/>
      <c r="C65" s="6"/>
      <c r="D65" s="6"/>
      <c r="E65" s="6"/>
      <c r="F65" s="6"/>
      <c r="G65" s="6"/>
    </row>
    <row r="66" spans="1:7" ht="46.9" customHeight="1" x14ac:dyDescent="0.25">
      <c r="A66" s="19" t="s">
        <v>156</v>
      </c>
      <c r="B66" s="26" t="s">
        <v>157</v>
      </c>
      <c r="C66" s="6"/>
      <c r="D66" s="6"/>
      <c r="E66" s="6"/>
      <c r="F66" s="6"/>
      <c r="G66" s="6"/>
    </row>
    <row r="67" spans="1:7" ht="29.25" customHeight="1" x14ac:dyDescent="0.25">
      <c r="A67" s="19"/>
      <c r="B67" s="26"/>
      <c r="C67" s="6"/>
      <c r="D67" s="6"/>
      <c r="E67" s="6"/>
      <c r="F67" s="6"/>
      <c r="G67" s="6">
        <f>5*C67</f>
        <v>0</v>
      </c>
    </row>
    <row r="68" spans="1:7" ht="33" customHeight="1" x14ac:dyDescent="0.25">
      <c r="A68" s="19" t="s">
        <v>158</v>
      </c>
      <c r="B68" s="26" t="s">
        <v>159</v>
      </c>
      <c r="C68" s="6"/>
      <c r="D68" s="6"/>
      <c r="E68" s="6"/>
      <c r="F68" s="6"/>
      <c r="G68" s="6"/>
    </row>
    <row r="69" spans="1:7" ht="30" customHeight="1" x14ac:dyDescent="0.25">
      <c r="A69" s="18"/>
      <c r="B69" s="26"/>
      <c r="C69" s="6"/>
      <c r="D69" s="6"/>
      <c r="E69" s="6"/>
      <c r="F69" s="6"/>
      <c r="G69" s="6">
        <f>3*C69</f>
        <v>0</v>
      </c>
    </row>
    <row r="70" spans="1:7" ht="30" customHeight="1" x14ac:dyDescent="0.25">
      <c r="A70" s="42" t="s">
        <v>160</v>
      </c>
      <c r="B70" s="26" t="s">
        <v>90</v>
      </c>
      <c r="C70" s="6"/>
      <c r="D70" s="6"/>
      <c r="E70" s="6"/>
      <c r="F70" s="6"/>
      <c r="G70" s="6"/>
    </row>
    <row r="71" spans="1:7" ht="30" customHeight="1" x14ac:dyDescent="0.25">
      <c r="A71" s="6"/>
      <c r="B71" s="6"/>
      <c r="C71" s="6"/>
      <c r="D71" s="6"/>
      <c r="E71" s="6"/>
      <c r="F71" s="6"/>
      <c r="G71" s="6">
        <f>0.1*C71</f>
        <v>0</v>
      </c>
    </row>
    <row r="72" spans="1:7" ht="30" customHeight="1" x14ac:dyDescent="0.25">
      <c r="A72" s="36" t="s">
        <v>161</v>
      </c>
      <c r="B72" s="87"/>
      <c r="C72" s="37"/>
      <c r="D72" s="37"/>
      <c r="E72" s="37"/>
      <c r="F72" s="37"/>
      <c r="G72" s="89" t="e">
        <f>SUM(G10:G71)</f>
        <v>#DIV/0!</v>
      </c>
    </row>
    <row r="73" spans="1:7" ht="30" customHeight="1" x14ac:dyDescent="0.25">
      <c r="A73" s="38" t="s">
        <v>162</v>
      </c>
      <c r="B73" s="23" t="s">
        <v>6</v>
      </c>
      <c r="C73" s="11" t="s">
        <v>103</v>
      </c>
      <c r="D73" s="11" t="s">
        <v>104</v>
      </c>
      <c r="E73" s="11" t="s">
        <v>105</v>
      </c>
      <c r="F73" s="11" t="s">
        <v>106</v>
      </c>
      <c r="G73" s="12" t="s">
        <v>107</v>
      </c>
    </row>
    <row r="74" spans="1:7" ht="58.9" customHeight="1" x14ac:dyDescent="0.25">
      <c r="A74" s="39" t="s">
        <v>163</v>
      </c>
      <c r="B74" s="13" t="s">
        <v>164</v>
      </c>
      <c r="C74" s="6"/>
      <c r="D74" s="6"/>
      <c r="E74" s="6"/>
      <c r="F74" s="6"/>
      <c r="G74" s="6"/>
    </row>
    <row r="75" spans="1:7" ht="30" customHeight="1" x14ac:dyDescent="0.25">
      <c r="A75" s="15"/>
      <c r="B75" s="35"/>
      <c r="C75" s="6"/>
      <c r="D75" s="6"/>
      <c r="E75" s="6"/>
      <c r="F75" s="6"/>
      <c r="G75" s="6" t="e">
        <f>C75*(0.2+4*D75)*2/E75</f>
        <v>#DIV/0!</v>
      </c>
    </row>
    <row r="76" spans="1:7" ht="30" customHeight="1" x14ac:dyDescent="0.25">
      <c r="A76" s="15"/>
      <c r="B76" s="35"/>
      <c r="C76" s="6"/>
      <c r="D76" s="6"/>
      <c r="E76" s="6"/>
      <c r="F76" s="6"/>
      <c r="G76" s="6" t="e">
        <f t="shared" ref="G76:G77" si="0">C76*(0.2+4*D76)*2/E76</f>
        <v>#DIV/0!</v>
      </c>
    </row>
    <row r="77" spans="1:7" ht="30" customHeight="1" x14ac:dyDescent="0.25">
      <c r="A77" s="15"/>
      <c r="B77" s="35"/>
      <c r="C77" s="6"/>
      <c r="D77" s="6"/>
      <c r="E77" s="6"/>
      <c r="F77" s="6"/>
      <c r="G77" s="6" t="e">
        <f t="shared" si="0"/>
        <v>#DIV/0!</v>
      </c>
    </row>
    <row r="78" spans="1:7" ht="30" customHeight="1" x14ac:dyDescent="0.25">
      <c r="A78" s="16" t="s">
        <v>165</v>
      </c>
      <c r="B78" s="35"/>
      <c r="C78" s="6"/>
      <c r="D78" s="6"/>
      <c r="E78" s="6"/>
      <c r="F78" s="6"/>
      <c r="G78" s="6"/>
    </row>
    <row r="79" spans="1:7" ht="30" customHeight="1" x14ac:dyDescent="0.25">
      <c r="A79" s="17" t="s">
        <v>166</v>
      </c>
      <c r="B79" s="40" t="s">
        <v>167</v>
      </c>
      <c r="C79" s="6"/>
      <c r="D79" s="6"/>
      <c r="E79" s="6"/>
      <c r="F79" s="6"/>
      <c r="G79" s="6"/>
    </row>
    <row r="80" spans="1:7" ht="30" customHeight="1" x14ac:dyDescent="0.25">
      <c r="A80" s="17"/>
      <c r="B80" s="26"/>
      <c r="C80" s="6"/>
      <c r="D80" s="6"/>
      <c r="E80" s="6"/>
      <c r="F80" s="6"/>
      <c r="G80" s="6">
        <f>C80*5</f>
        <v>0</v>
      </c>
    </row>
    <row r="81" spans="1:7" ht="30" customHeight="1" x14ac:dyDescent="0.25">
      <c r="A81" s="17" t="s">
        <v>168</v>
      </c>
      <c r="B81" s="40" t="s">
        <v>169</v>
      </c>
      <c r="C81" s="6"/>
      <c r="D81" s="6"/>
      <c r="E81" s="6"/>
      <c r="F81" s="6"/>
      <c r="G81" s="6"/>
    </row>
    <row r="82" spans="1:7" ht="30" customHeight="1" x14ac:dyDescent="0.25">
      <c r="A82" s="17"/>
      <c r="B82" s="26"/>
      <c r="C82" s="6"/>
      <c r="D82" s="6"/>
      <c r="E82" s="6"/>
      <c r="F82" s="6"/>
      <c r="G82" s="6">
        <f>3*C82</f>
        <v>0</v>
      </c>
    </row>
    <row r="83" spans="1:7" ht="32.450000000000003" customHeight="1" x14ac:dyDescent="0.25">
      <c r="A83" s="17" t="s">
        <v>170</v>
      </c>
      <c r="B83" s="40" t="s">
        <v>171</v>
      </c>
      <c r="C83" s="6"/>
      <c r="D83" s="6"/>
      <c r="E83" s="6"/>
      <c r="F83" s="6"/>
      <c r="G83" s="6"/>
    </row>
    <row r="84" spans="1:7" ht="32.450000000000003" customHeight="1" x14ac:dyDescent="0.25">
      <c r="A84" s="17"/>
      <c r="B84" s="40"/>
      <c r="C84" s="6"/>
      <c r="D84" s="6"/>
      <c r="E84" s="6"/>
      <c r="F84" s="6"/>
      <c r="G84" s="6"/>
    </row>
    <row r="85" spans="1:7" ht="32.450000000000003" customHeight="1" x14ac:dyDescent="0.25">
      <c r="A85" s="41" t="s">
        <v>172</v>
      </c>
      <c r="B85" s="40" t="s">
        <v>173</v>
      </c>
      <c r="C85" s="6"/>
      <c r="D85" s="6"/>
      <c r="E85" s="6"/>
      <c r="F85" s="6"/>
      <c r="G85" s="6"/>
    </row>
    <row r="86" spans="1:7" ht="30" customHeight="1" x14ac:dyDescent="0.25">
      <c r="A86" s="16"/>
      <c r="B86" s="26"/>
      <c r="C86" s="6"/>
      <c r="D86" s="6"/>
      <c r="E86" s="6"/>
      <c r="F86" s="6"/>
      <c r="G86" s="6">
        <f>2*C86</f>
        <v>0</v>
      </c>
    </row>
    <row r="87" spans="1:7" ht="30" customHeight="1" x14ac:dyDescent="0.25">
      <c r="A87" s="17" t="s">
        <v>174</v>
      </c>
      <c r="B87" s="26" t="s">
        <v>175</v>
      </c>
      <c r="C87" s="6"/>
      <c r="D87" s="6"/>
      <c r="E87" s="6"/>
      <c r="F87" s="6"/>
      <c r="G87" s="6"/>
    </row>
    <row r="88" spans="1:7" ht="30" customHeight="1" x14ac:dyDescent="0.25">
      <c r="A88" s="17"/>
      <c r="B88" s="26"/>
      <c r="C88" s="6"/>
      <c r="D88" s="6"/>
      <c r="E88" s="6"/>
      <c r="F88" s="6"/>
      <c r="G88" s="6"/>
    </row>
    <row r="89" spans="1:7" ht="30" customHeight="1" x14ac:dyDescent="0.25">
      <c r="A89" s="17" t="s">
        <v>176</v>
      </c>
      <c r="B89" s="26" t="s">
        <v>177</v>
      </c>
      <c r="C89" s="6"/>
      <c r="D89" s="6"/>
      <c r="E89" s="6"/>
      <c r="F89" s="6"/>
      <c r="G89" s="6"/>
    </row>
    <row r="90" spans="1:7" ht="30" customHeight="1" x14ac:dyDescent="0.25">
      <c r="A90" s="17"/>
      <c r="B90" s="26"/>
      <c r="C90" s="6"/>
      <c r="D90" s="6"/>
      <c r="E90" s="6"/>
      <c r="F90" s="6"/>
      <c r="G90" s="6"/>
    </row>
    <row r="91" spans="1:7" ht="30" customHeight="1" x14ac:dyDescent="0.25">
      <c r="A91" s="42" t="s">
        <v>178</v>
      </c>
      <c r="B91" s="26"/>
      <c r="C91" s="6"/>
      <c r="D91" s="6"/>
      <c r="E91" s="6"/>
      <c r="F91" s="6"/>
      <c r="G91" s="6"/>
    </row>
    <row r="92" spans="1:7" ht="30" customHeight="1" x14ac:dyDescent="0.25">
      <c r="A92" s="17" t="s">
        <v>179</v>
      </c>
      <c r="B92" s="28" t="s">
        <v>180</v>
      </c>
      <c r="C92" s="6"/>
      <c r="D92" s="6"/>
      <c r="E92" s="6"/>
      <c r="F92" s="6"/>
      <c r="G92" s="6"/>
    </row>
    <row r="93" spans="1:7" ht="30" customHeight="1" x14ac:dyDescent="0.25">
      <c r="A93" s="17"/>
      <c r="B93" s="26"/>
      <c r="C93" s="6"/>
      <c r="D93" s="6"/>
      <c r="E93" s="6"/>
      <c r="F93" s="6"/>
      <c r="G93" s="6">
        <f>4*C93</f>
        <v>0</v>
      </c>
    </row>
    <row r="94" spans="1:7" ht="30" customHeight="1" x14ac:dyDescent="0.25">
      <c r="A94" s="17" t="s">
        <v>181</v>
      </c>
      <c r="B94" s="28" t="s">
        <v>182</v>
      </c>
      <c r="C94" s="6"/>
      <c r="D94" s="6"/>
      <c r="E94" s="6"/>
      <c r="F94" s="6"/>
      <c r="G94" s="6"/>
    </row>
    <row r="95" spans="1:7" ht="30" customHeight="1" x14ac:dyDescent="0.25">
      <c r="A95" s="17"/>
      <c r="B95" s="26"/>
      <c r="C95" s="6"/>
      <c r="D95" s="6"/>
      <c r="E95" s="6"/>
      <c r="F95" s="6"/>
      <c r="G95" s="6">
        <f>2*C95</f>
        <v>0</v>
      </c>
    </row>
    <row r="96" spans="1:7" ht="30" customHeight="1" x14ac:dyDescent="0.25">
      <c r="A96" s="17" t="s">
        <v>183</v>
      </c>
      <c r="B96" s="28" t="s">
        <v>182</v>
      </c>
      <c r="C96" s="6"/>
      <c r="D96" s="6"/>
      <c r="E96" s="6"/>
      <c r="F96" s="6"/>
      <c r="G96" s="6"/>
    </row>
    <row r="97" spans="1:7" ht="30" customHeight="1" x14ac:dyDescent="0.25">
      <c r="A97" s="17"/>
      <c r="B97" s="26"/>
      <c r="C97" s="6"/>
      <c r="D97" s="6"/>
      <c r="E97" s="6"/>
      <c r="F97" s="6"/>
      <c r="G97" s="6">
        <f>2*C97</f>
        <v>0</v>
      </c>
    </row>
    <row r="98" spans="1:7" ht="30" customHeight="1" x14ac:dyDescent="0.25">
      <c r="A98" s="17" t="s">
        <v>184</v>
      </c>
      <c r="B98" s="28" t="s">
        <v>185</v>
      </c>
      <c r="C98" s="6"/>
      <c r="D98" s="6"/>
      <c r="E98" s="6"/>
      <c r="F98" s="6"/>
      <c r="G98" s="6"/>
    </row>
    <row r="99" spans="1:7" ht="30" customHeight="1" x14ac:dyDescent="0.25">
      <c r="A99" s="17"/>
      <c r="B99" s="26"/>
      <c r="C99" s="6"/>
      <c r="D99" s="6"/>
      <c r="E99" s="6"/>
      <c r="F99" s="6"/>
      <c r="G99" s="6">
        <f>1*C99</f>
        <v>0</v>
      </c>
    </row>
    <row r="100" spans="1:7" ht="30" customHeight="1" x14ac:dyDescent="0.25">
      <c r="A100" s="42" t="s">
        <v>186</v>
      </c>
      <c r="B100" s="26"/>
      <c r="C100" s="6"/>
      <c r="D100" s="6"/>
      <c r="E100" s="6"/>
      <c r="F100" s="6"/>
      <c r="G100" s="6"/>
    </row>
    <row r="101" spans="1:7" ht="30" customHeight="1" x14ac:dyDescent="0.25">
      <c r="A101" s="41" t="s">
        <v>187</v>
      </c>
      <c r="B101" s="28" t="s">
        <v>142</v>
      </c>
      <c r="C101" s="6"/>
      <c r="D101" s="6"/>
      <c r="E101" s="6"/>
      <c r="F101" s="6"/>
      <c r="G101" s="6"/>
    </row>
    <row r="102" spans="1:7" ht="30" customHeight="1" x14ac:dyDescent="0.25">
      <c r="A102" s="42"/>
      <c r="B102" s="26"/>
      <c r="C102" s="6"/>
      <c r="D102" s="6"/>
      <c r="E102" s="6"/>
      <c r="F102" s="6"/>
      <c r="G102" s="6">
        <f>1*C102</f>
        <v>0</v>
      </c>
    </row>
    <row r="103" spans="1:7" ht="30" customHeight="1" x14ac:dyDescent="0.25">
      <c r="A103" s="41" t="s">
        <v>188</v>
      </c>
      <c r="B103" s="28" t="s">
        <v>144</v>
      </c>
      <c r="C103" s="6"/>
      <c r="D103" s="6"/>
      <c r="E103" s="6"/>
      <c r="F103" s="6"/>
      <c r="G103" s="6"/>
    </row>
    <row r="104" spans="1:7" ht="30" customHeight="1" x14ac:dyDescent="0.25">
      <c r="A104" s="41"/>
      <c r="B104" s="26"/>
      <c r="C104" s="6"/>
      <c r="D104" s="6"/>
      <c r="E104" s="6"/>
      <c r="F104" s="6"/>
      <c r="G104" s="6">
        <f>0.5*C104</f>
        <v>0</v>
      </c>
    </row>
    <row r="105" spans="1:7" ht="30" customHeight="1" x14ac:dyDescent="0.25">
      <c r="A105" s="42" t="s">
        <v>189</v>
      </c>
      <c r="B105" s="26"/>
      <c r="C105" s="6"/>
      <c r="D105" s="6"/>
      <c r="E105" s="6"/>
      <c r="F105" s="6"/>
      <c r="G105" s="6"/>
    </row>
    <row r="106" spans="1:7" ht="30" customHeight="1" x14ac:dyDescent="0.25">
      <c r="A106" s="41" t="s">
        <v>190</v>
      </c>
      <c r="B106" s="28" t="s">
        <v>191</v>
      </c>
      <c r="C106" s="6"/>
      <c r="D106" s="6"/>
      <c r="E106" s="6"/>
      <c r="F106" s="6"/>
      <c r="G106" s="6"/>
    </row>
    <row r="107" spans="1:7" ht="30" customHeight="1" x14ac:dyDescent="0.25">
      <c r="A107" s="41"/>
      <c r="B107" s="26"/>
      <c r="C107" s="6"/>
      <c r="D107" s="6"/>
      <c r="E107" s="6"/>
      <c r="F107" s="6"/>
      <c r="G107" s="6">
        <f>0.5*C107</f>
        <v>0</v>
      </c>
    </row>
    <row r="108" spans="1:7" ht="30" customHeight="1" x14ac:dyDescent="0.25">
      <c r="A108" s="41" t="s">
        <v>192</v>
      </c>
      <c r="B108" s="28" t="s">
        <v>193</v>
      </c>
      <c r="C108" s="6"/>
      <c r="D108" s="6"/>
      <c r="E108" s="6"/>
      <c r="F108" s="6"/>
      <c r="G108" s="6"/>
    </row>
    <row r="109" spans="1:7" ht="30" customHeight="1" x14ac:dyDescent="0.25">
      <c r="A109" s="41"/>
      <c r="B109" s="26"/>
      <c r="C109" s="6"/>
      <c r="D109" s="6"/>
      <c r="E109" s="6"/>
      <c r="F109" s="6"/>
      <c r="G109" s="6">
        <f>1*C109</f>
        <v>0</v>
      </c>
    </row>
    <row r="110" spans="1:7" ht="30" customHeight="1" x14ac:dyDescent="0.25">
      <c r="A110" s="41" t="s">
        <v>194</v>
      </c>
      <c r="B110" s="28" t="s">
        <v>195</v>
      </c>
      <c r="C110" s="6"/>
      <c r="D110" s="6"/>
      <c r="E110" s="6"/>
      <c r="F110" s="6"/>
      <c r="G110" s="6"/>
    </row>
    <row r="111" spans="1:7" ht="30" customHeight="1" x14ac:dyDescent="0.25">
      <c r="A111" s="41"/>
      <c r="B111" s="26"/>
      <c r="C111" s="6"/>
      <c r="D111" s="6"/>
      <c r="E111" s="6"/>
      <c r="F111" s="6"/>
      <c r="G111" s="6">
        <f>0.1*C111</f>
        <v>0</v>
      </c>
    </row>
    <row r="112" spans="1:7" ht="30" customHeight="1" x14ac:dyDescent="0.25">
      <c r="A112" s="41" t="s">
        <v>196</v>
      </c>
      <c r="B112" s="28" t="s">
        <v>191</v>
      </c>
      <c r="C112" s="6"/>
      <c r="D112" s="6"/>
      <c r="E112" s="6"/>
      <c r="F112" s="6"/>
      <c r="G112" s="6"/>
    </row>
    <row r="113" spans="1:7" ht="30" customHeight="1" x14ac:dyDescent="0.25">
      <c r="A113" s="41"/>
      <c r="B113" s="28"/>
      <c r="C113" s="6"/>
      <c r="D113" s="6"/>
      <c r="E113" s="6"/>
      <c r="F113" s="6"/>
      <c r="G113" s="6"/>
    </row>
    <row r="114" spans="1:7" ht="30" customHeight="1" x14ac:dyDescent="0.25">
      <c r="A114" s="41" t="s">
        <v>197</v>
      </c>
      <c r="B114" s="28" t="s">
        <v>198</v>
      </c>
      <c r="C114" s="6"/>
      <c r="D114" s="6"/>
      <c r="E114" s="6"/>
      <c r="F114" s="6"/>
      <c r="G114" s="6"/>
    </row>
    <row r="115" spans="1:7" ht="30" customHeight="1" x14ac:dyDescent="0.25">
      <c r="A115" s="41"/>
      <c r="B115" s="28"/>
      <c r="C115" s="6"/>
      <c r="D115" s="6"/>
      <c r="E115" s="6"/>
      <c r="F115" s="6"/>
      <c r="G115" s="6"/>
    </row>
    <row r="116" spans="1:7" ht="30" customHeight="1" x14ac:dyDescent="0.25">
      <c r="A116" s="41" t="s">
        <v>199</v>
      </c>
      <c r="B116" s="26" t="s">
        <v>200</v>
      </c>
      <c r="C116" s="6"/>
      <c r="D116" s="6"/>
      <c r="E116" s="6"/>
      <c r="F116" s="6"/>
      <c r="G116" s="6">
        <f>0.5*C116</f>
        <v>0</v>
      </c>
    </row>
    <row r="117" spans="1:7" ht="30" customHeight="1" x14ac:dyDescent="0.25">
      <c r="A117" s="41"/>
      <c r="B117" s="26"/>
      <c r="C117" s="6"/>
      <c r="D117" s="6"/>
      <c r="E117" s="6"/>
      <c r="F117" s="6"/>
      <c r="G117" s="6"/>
    </row>
    <row r="118" spans="1:7" ht="30" customHeight="1" x14ac:dyDescent="0.25">
      <c r="A118" s="42" t="s">
        <v>201</v>
      </c>
      <c r="B118" s="28"/>
      <c r="C118" s="6"/>
      <c r="D118" s="6"/>
      <c r="E118" s="6"/>
      <c r="F118" s="6"/>
      <c r="G118" s="6"/>
    </row>
    <row r="119" spans="1:7" ht="30" customHeight="1" x14ac:dyDescent="0.25">
      <c r="A119" s="41" t="s">
        <v>202</v>
      </c>
      <c r="B119" s="28" t="s">
        <v>203</v>
      </c>
      <c r="C119" s="6"/>
      <c r="D119" s="6"/>
      <c r="E119" s="6"/>
      <c r="F119" s="6"/>
      <c r="G119" s="6"/>
    </row>
    <row r="120" spans="1:7" ht="30" customHeight="1" x14ac:dyDescent="0.25">
      <c r="A120" s="41"/>
      <c r="B120" s="28"/>
      <c r="C120" s="6"/>
      <c r="D120" s="6"/>
      <c r="E120" s="6"/>
      <c r="F120" s="6"/>
      <c r="G120" s="6">
        <f t="shared" ref="G120:G122" si="1">0.5*C120</f>
        <v>0</v>
      </c>
    </row>
    <row r="121" spans="1:7" ht="30" customHeight="1" x14ac:dyDescent="0.25">
      <c r="A121" s="41" t="s">
        <v>204</v>
      </c>
      <c r="B121" s="28" t="s">
        <v>205</v>
      </c>
      <c r="C121" s="6"/>
      <c r="D121" s="6"/>
      <c r="E121" s="6"/>
      <c r="F121" s="6"/>
      <c r="G121" s="6"/>
    </row>
    <row r="122" spans="1:7" ht="30" customHeight="1" x14ac:dyDescent="0.25">
      <c r="A122" s="41"/>
      <c r="B122" s="26"/>
      <c r="C122" s="6"/>
      <c r="D122" s="6"/>
      <c r="E122" s="6"/>
      <c r="F122" s="6"/>
      <c r="G122" s="6">
        <f t="shared" si="1"/>
        <v>0</v>
      </c>
    </row>
    <row r="123" spans="1:7" ht="30" customHeight="1" x14ac:dyDescent="0.25">
      <c r="A123" s="42" t="s">
        <v>206</v>
      </c>
      <c r="B123" s="26"/>
      <c r="C123" s="6"/>
      <c r="D123" s="6"/>
      <c r="E123" s="6"/>
      <c r="F123" s="6"/>
      <c r="G123" s="6"/>
    </row>
    <row r="124" spans="1:7" ht="30" customHeight="1" x14ac:dyDescent="0.25">
      <c r="A124" s="41" t="s">
        <v>207</v>
      </c>
      <c r="B124" s="28" t="s">
        <v>208</v>
      </c>
      <c r="C124" s="6"/>
      <c r="D124" s="6"/>
      <c r="E124" s="6"/>
      <c r="F124" s="6"/>
      <c r="G124" s="6"/>
    </row>
    <row r="125" spans="1:7" ht="30" customHeight="1" x14ac:dyDescent="0.25">
      <c r="A125" s="41"/>
      <c r="B125" s="26"/>
      <c r="C125" s="6"/>
      <c r="D125" s="6"/>
      <c r="E125" s="6"/>
      <c r="F125" s="6"/>
      <c r="G125" s="6">
        <f>0.25*C125</f>
        <v>0</v>
      </c>
    </row>
    <row r="126" spans="1:7" ht="30" customHeight="1" x14ac:dyDescent="0.25">
      <c r="A126" s="41" t="s">
        <v>209</v>
      </c>
      <c r="B126" s="28" t="s">
        <v>210</v>
      </c>
      <c r="C126" s="6"/>
      <c r="D126" s="6"/>
      <c r="E126" s="6"/>
      <c r="F126" s="6"/>
      <c r="G126" s="6"/>
    </row>
    <row r="127" spans="1:7" ht="30" customHeight="1" x14ac:dyDescent="0.25">
      <c r="A127" s="41"/>
      <c r="B127" s="26"/>
      <c r="C127" s="6"/>
      <c r="D127" s="6"/>
      <c r="E127" s="6"/>
      <c r="F127" s="6"/>
      <c r="G127" s="6">
        <f>0.5*C127</f>
        <v>0</v>
      </c>
    </row>
    <row r="128" spans="1:7" ht="30" customHeight="1" x14ac:dyDescent="0.25">
      <c r="A128" s="41"/>
      <c r="B128" s="26"/>
      <c r="C128" s="6"/>
      <c r="D128" s="6"/>
      <c r="E128" s="6"/>
      <c r="F128" s="6"/>
      <c r="G128" s="6"/>
    </row>
    <row r="129" spans="1:7" ht="30" customHeight="1" x14ac:dyDescent="0.25">
      <c r="A129" s="44" t="s">
        <v>211</v>
      </c>
      <c r="B129" s="43"/>
      <c r="C129" s="22"/>
      <c r="D129" s="22"/>
      <c r="E129" s="22"/>
      <c r="F129" s="22"/>
      <c r="G129" s="88" t="e">
        <f>SUM(G75:G128)</f>
        <v>#DIV/0!</v>
      </c>
    </row>
    <row r="130" spans="1:7" ht="31.5" x14ac:dyDescent="0.25">
      <c r="A130" s="84" t="s">
        <v>212</v>
      </c>
      <c r="B130" s="22"/>
      <c r="C130" s="22"/>
      <c r="D130" s="22"/>
      <c r="E130" s="22"/>
      <c r="F130" s="22"/>
      <c r="G130" s="88" t="e">
        <f>G72+G129</f>
        <v>#DIV/0!</v>
      </c>
    </row>
  </sheetData>
  <mergeCells count="1">
    <mergeCell ref="A6:G6"/>
  </mergeCells>
  <pageMargins left="0.25" right="0.25"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topLeftCell="A17" zoomScaleNormal="100" workbookViewId="0">
      <selection activeCell="A22" sqref="A22:B27"/>
    </sheetView>
  </sheetViews>
  <sheetFormatPr defaultRowHeight="15" x14ac:dyDescent="0.25"/>
  <cols>
    <col min="1" max="1" width="58.28515625" customWidth="1"/>
    <col min="2" max="2" width="17.85546875" style="46" customWidth="1"/>
    <col min="3" max="3" width="40.85546875" style="46" customWidth="1"/>
    <col min="4" max="4" width="12.140625" style="46" customWidth="1"/>
  </cols>
  <sheetData>
    <row r="1" spans="1:4" ht="15.75" x14ac:dyDescent="0.25">
      <c r="A1" s="2" t="s">
        <v>213</v>
      </c>
    </row>
    <row r="2" spans="1:4" ht="15.75" x14ac:dyDescent="0.25">
      <c r="A2" s="2" t="s">
        <v>1</v>
      </c>
    </row>
    <row r="3" spans="1:4" ht="15.75" x14ac:dyDescent="0.25">
      <c r="A3" s="2" t="s">
        <v>2</v>
      </c>
    </row>
    <row r="4" spans="1:4" ht="15.75" x14ac:dyDescent="0.25">
      <c r="A4" s="2" t="s">
        <v>3</v>
      </c>
    </row>
    <row r="6" spans="1:4" ht="32.450000000000003" customHeight="1" x14ac:dyDescent="0.25">
      <c r="A6" s="104" t="s">
        <v>214</v>
      </c>
      <c r="B6" s="105"/>
      <c r="C6" s="105"/>
      <c r="D6" s="105"/>
    </row>
    <row r="7" spans="1:4" x14ac:dyDescent="0.25">
      <c r="A7" s="106" t="s">
        <v>215</v>
      </c>
      <c r="B7" s="108" t="s">
        <v>216</v>
      </c>
      <c r="C7" s="110" t="s">
        <v>7</v>
      </c>
      <c r="D7" s="112" t="s">
        <v>217</v>
      </c>
    </row>
    <row r="8" spans="1:4" x14ac:dyDescent="0.25">
      <c r="A8" s="107"/>
      <c r="B8" s="109"/>
      <c r="C8" s="111"/>
      <c r="D8" s="113"/>
    </row>
    <row r="9" spans="1:4" ht="31.5" x14ac:dyDescent="0.25">
      <c r="A9" s="79" t="s">
        <v>218</v>
      </c>
      <c r="B9" s="62"/>
      <c r="C9" s="73"/>
      <c r="D9" s="74"/>
    </row>
    <row r="10" spans="1:4" ht="31.5" x14ac:dyDescent="0.25">
      <c r="A10" s="78" t="s">
        <v>219</v>
      </c>
      <c r="B10" s="63" t="s">
        <v>220</v>
      </c>
      <c r="C10" s="73"/>
      <c r="D10" s="74"/>
    </row>
    <row r="11" spans="1:4" ht="47.25" x14ac:dyDescent="0.25">
      <c r="A11" s="80" t="s">
        <v>221</v>
      </c>
      <c r="B11" s="63" t="s">
        <v>222</v>
      </c>
      <c r="C11" s="73"/>
      <c r="D11" s="74"/>
    </row>
    <row r="12" spans="1:4" ht="31.5" x14ac:dyDescent="0.25">
      <c r="A12" s="80" t="s">
        <v>223</v>
      </c>
      <c r="B12" s="62"/>
      <c r="C12" s="73"/>
      <c r="D12" s="74"/>
    </row>
    <row r="13" spans="1:4" ht="126" x14ac:dyDescent="0.25">
      <c r="A13" s="78" t="s">
        <v>224</v>
      </c>
      <c r="B13" s="63" t="s">
        <v>225</v>
      </c>
      <c r="C13" s="73"/>
      <c r="D13" s="74"/>
    </row>
    <row r="14" spans="1:4" ht="29.45" customHeight="1" x14ac:dyDescent="0.25">
      <c r="A14" s="78" t="s">
        <v>226</v>
      </c>
      <c r="B14" s="63" t="s">
        <v>227</v>
      </c>
      <c r="C14" s="73"/>
      <c r="D14" s="74"/>
    </row>
    <row r="15" spans="1:4" ht="31.5" x14ac:dyDescent="0.25">
      <c r="A15" s="78" t="s">
        <v>228</v>
      </c>
      <c r="B15" s="63" t="s">
        <v>220</v>
      </c>
      <c r="C15" s="73"/>
      <c r="D15" s="74"/>
    </row>
    <row r="16" spans="1:4" ht="31.5" x14ac:dyDescent="0.25">
      <c r="A16" s="78" t="s">
        <v>229</v>
      </c>
      <c r="B16" s="62" t="s">
        <v>220</v>
      </c>
      <c r="C16" s="73"/>
      <c r="D16" s="74"/>
    </row>
    <row r="17" spans="1:4" ht="28.15" customHeight="1" x14ac:dyDescent="0.25">
      <c r="A17" s="80" t="s">
        <v>230</v>
      </c>
      <c r="B17" s="62"/>
      <c r="C17" s="73"/>
      <c r="D17" s="74"/>
    </row>
    <row r="18" spans="1:4" ht="31.5" x14ac:dyDescent="0.25">
      <c r="A18" s="78" t="s">
        <v>231</v>
      </c>
      <c r="B18" s="63" t="s">
        <v>79</v>
      </c>
      <c r="C18" s="73"/>
      <c r="D18" s="74"/>
    </row>
    <row r="19" spans="1:4" ht="30.6" customHeight="1" x14ac:dyDescent="0.25">
      <c r="A19" s="81" t="s">
        <v>232</v>
      </c>
      <c r="B19" s="83"/>
      <c r="C19" s="75"/>
      <c r="D19" s="90">
        <f>SUM(D10:D18)</f>
        <v>0</v>
      </c>
    </row>
    <row r="20" spans="1:4" ht="31.5" x14ac:dyDescent="0.25">
      <c r="A20" s="82" t="s">
        <v>233</v>
      </c>
      <c r="B20" s="71" t="s">
        <v>216</v>
      </c>
      <c r="C20" s="72" t="s">
        <v>7</v>
      </c>
      <c r="D20" s="71" t="s">
        <v>217</v>
      </c>
    </row>
    <row r="21" spans="1:4" ht="31.5" x14ac:dyDescent="0.25">
      <c r="A21" s="80" t="s">
        <v>234</v>
      </c>
      <c r="B21" s="62"/>
      <c r="C21" s="73"/>
      <c r="D21" s="74"/>
    </row>
    <row r="22" spans="1:4" ht="31.9" customHeight="1" x14ac:dyDescent="0.25">
      <c r="A22" s="78" t="s">
        <v>235</v>
      </c>
      <c r="B22" s="62" t="s">
        <v>236</v>
      </c>
      <c r="C22" s="73"/>
      <c r="D22" s="74"/>
    </row>
    <row r="23" spans="1:4" ht="31.9" customHeight="1" x14ac:dyDescent="0.25">
      <c r="A23" s="78" t="s">
        <v>237</v>
      </c>
      <c r="B23" s="62" t="s">
        <v>238</v>
      </c>
      <c r="C23" s="73"/>
      <c r="D23" s="74"/>
    </row>
    <row r="24" spans="1:4" ht="31.9" customHeight="1" x14ac:dyDescent="0.25">
      <c r="A24" s="78" t="s">
        <v>239</v>
      </c>
      <c r="B24" s="62" t="s">
        <v>240</v>
      </c>
      <c r="C24" s="73"/>
      <c r="D24" s="74"/>
    </row>
    <row r="25" spans="1:4" ht="31.5" x14ac:dyDescent="0.25">
      <c r="A25" s="78" t="s">
        <v>241</v>
      </c>
      <c r="B25" s="62" t="s">
        <v>242</v>
      </c>
      <c r="C25" s="73"/>
      <c r="D25" s="74"/>
    </row>
    <row r="26" spans="1:4" ht="32.450000000000003" customHeight="1" x14ac:dyDescent="0.25">
      <c r="A26" s="78" t="s">
        <v>243</v>
      </c>
      <c r="B26" s="63" t="s">
        <v>244</v>
      </c>
      <c r="C26" s="73"/>
      <c r="D26" s="74"/>
    </row>
    <row r="27" spans="1:4" ht="31.5" x14ac:dyDescent="0.25">
      <c r="A27" s="78" t="s">
        <v>245</v>
      </c>
      <c r="B27" s="63" t="s">
        <v>246</v>
      </c>
      <c r="C27" s="73"/>
      <c r="D27" s="74"/>
    </row>
    <row r="28" spans="1:4" ht="47.25" x14ac:dyDescent="0.25">
      <c r="A28" s="80" t="s">
        <v>247</v>
      </c>
      <c r="B28" s="63"/>
      <c r="C28" s="73"/>
      <c r="D28" s="74"/>
    </row>
    <row r="29" spans="1:4" ht="31.15" customHeight="1" x14ac:dyDescent="0.25">
      <c r="A29" s="78" t="s">
        <v>248</v>
      </c>
      <c r="B29" s="63" t="s">
        <v>249</v>
      </c>
      <c r="C29" s="73"/>
      <c r="D29" s="74"/>
    </row>
    <row r="30" spans="1:4" ht="31.15" customHeight="1" x14ac:dyDescent="0.25">
      <c r="A30" s="78" t="s">
        <v>250</v>
      </c>
      <c r="B30" s="63" t="s">
        <v>249</v>
      </c>
      <c r="C30" s="73"/>
      <c r="D30" s="74"/>
    </row>
    <row r="31" spans="1:4" ht="31.15" customHeight="1" x14ac:dyDescent="0.25">
      <c r="A31" s="78" t="s">
        <v>251</v>
      </c>
      <c r="B31" s="63" t="s">
        <v>252</v>
      </c>
      <c r="C31" s="73"/>
      <c r="D31" s="74"/>
    </row>
    <row r="32" spans="1:4" ht="31.15" customHeight="1" x14ac:dyDescent="0.25">
      <c r="A32" s="78" t="s">
        <v>253</v>
      </c>
      <c r="B32" s="63" t="s">
        <v>254</v>
      </c>
      <c r="C32" s="73"/>
      <c r="D32" s="74"/>
    </row>
    <row r="33" spans="1:4" ht="63" x14ac:dyDescent="0.25">
      <c r="A33" s="78" t="s">
        <v>255</v>
      </c>
      <c r="B33" s="63" t="s">
        <v>256</v>
      </c>
      <c r="C33" s="73"/>
      <c r="D33" s="74"/>
    </row>
    <row r="34" spans="1:4" ht="63" x14ac:dyDescent="0.25">
      <c r="A34" s="78" t="s">
        <v>257</v>
      </c>
      <c r="B34" s="63" t="s">
        <v>258</v>
      </c>
      <c r="C34" s="73"/>
      <c r="D34" s="74"/>
    </row>
    <row r="35" spans="1:4" ht="30" customHeight="1" x14ac:dyDescent="0.25">
      <c r="A35" s="78" t="s">
        <v>259</v>
      </c>
      <c r="B35" s="62" t="s">
        <v>73</v>
      </c>
      <c r="C35" s="73"/>
      <c r="D35" s="74"/>
    </row>
    <row r="36" spans="1:4" ht="31.5" x14ac:dyDescent="0.25">
      <c r="A36" s="78" t="s">
        <v>260</v>
      </c>
      <c r="B36" s="63" t="s">
        <v>261</v>
      </c>
      <c r="C36" s="73"/>
      <c r="D36" s="74"/>
    </row>
    <row r="37" spans="1:4" ht="47.25" x14ac:dyDescent="0.25">
      <c r="A37" s="78" t="s">
        <v>262</v>
      </c>
      <c r="B37" s="63" t="s">
        <v>261</v>
      </c>
      <c r="C37" s="73"/>
      <c r="D37" s="76"/>
    </row>
    <row r="38" spans="1:4" ht="31.5" x14ac:dyDescent="0.25">
      <c r="A38" s="78" t="s">
        <v>263</v>
      </c>
      <c r="B38" s="62" t="s">
        <v>264</v>
      </c>
      <c r="C38" s="73"/>
      <c r="D38" s="74"/>
    </row>
    <row r="39" spans="1:4" ht="33" customHeight="1" x14ac:dyDescent="0.25">
      <c r="A39" s="80" t="s">
        <v>265</v>
      </c>
      <c r="B39" s="62"/>
      <c r="C39" s="73"/>
      <c r="D39" s="74"/>
    </row>
    <row r="40" spans="1:4" ht="46.9" customHeight="1" x14ac:dyDescent="0.25">
      <c r="A40" s="78" t="s">
        <v>266</v>
      </c>
      <c r="B40" s="62" t="s">
        <v>267</v>
      </c>
      <c r="C40" s="73"/>
      <c r="D40" s="74"/>
    </row>
    <row r="41" spans="1:4" ht="63" x14ac:dyDescent="0.25">
      <c r="A41" s="78" t="s">
        <v>268</v>
      </c>
      <c r="B41" s="62" t="s">
        <v>269</v>
      </c>
      <c r="C41" s="73"/>
      <c r="D41" s="74"/>
    </row>
    <row r="42" spans="1:4" ht="31.5" x14ac:dyDescent="0.25">
      <c r="A42" s="78" t="s">
        <v>270</v>
      </c>
      <c r="B42" s="62" t="s">
        <v>269</v>
      </c>
      <c r="C42" s="73"/>
      <c r="D42" s="74"/>
    </row>
    <row r="43" spans="1:4" ht="47.25" x14ac:dyDescent="0.25">
      <c r="A43" s="78" t="s">
        <v>271</v>
      </c>
      <c r="B43" s="63" t="s">
        <v>272</v>
      </c>
      <c r="C43" s="73"/>
      <c r="D43" s="74"/>
    </row>
    <row r="44" spans="1:4" ht="32.450000000000003" customHeight="1" x14ac:dyDescent="0.25">
      <c r="A44" s="78" t="s">
        <v>273</v>
      </c>
      <c r="B44" s="62" t="s">
        <v>274</v>
      </c>
      <c r="C44" s="73"/>
      <c r="D44" s="74"/>
    </row>
    <row r="45" spans="1:4" ht="78.75" x14ac:dyDescent="0.25">
      <c r="A45" s="78" t="s">
        <v>275</v>
      </c>
      <c r="B45" s="63" t="s">
        <v>276</v>
      </c>
      <c r="C45" s="73"/>
      <c r="D45" s="74"/>
    </row>
    <row r="46" spans="1:4" ht="36" customHeight="1" x14ac:dyDescent="0.25">
      <c r="A46" s="78" t="s">
        <v>277</v>
      </c>
      <c r="B46" s="63" t="s">
        <v>278</v>
      </c>
      <c r="C46" s="73"/>
      <c r="D46" s="74"/>
    </row>
    <row r="47" spans="1:4" ht="32.450000000000003" customHeight="1" x14ac:dyDescent="0.25">
      <c r="A47" s="80" t="s">
        <v>279</v>
      </c>
      <c r="B47" s="62"/>
      <c r="C47" s="73"/>
      <c r="D47" s="74"/>
    </row>
    <row r="48" spans="1:4" ht="47.25" x14ac:dyDescent="0.25">
      <c r="A48" s="78" t="s">
        <v>280</v>
      </c>
      <c r="B48" s="62" t="s">
        <v>281</v>
      </c>
      <c r="C48" s="73"/>
      <c r="D48" s="74"/>
    </row>
    <row r="49" spans="1:4" ht="30" customHeight="1" x14ac:dyDescent="0.25">
      <c r="A49" s="78" t="s">
        <v>282</v>
      </c>
      <c r="B49" s="62" t="s">
        <v>283</v>
      </c>
      <c r="C49" s="73"/>
      <c r="D49" s="74"/>
    </row>
    <row r="50" spans="1:4" ht="31.5" x14ac:dyDescent="0.25">
      <c r="A50" s="78" t="s">
        <v>284</v>
      </c>
      <c r="B50" s="62" t="s">
        <v>283</v>
      </c>
      <c r="C50" s="73"/>
      <c r="D50" s="74"/>
    </row>
    <row r="51" spans="1:4" ht="31.5" x14ac:dyDescent="0.25">
      <c r="A51" s="78" t="s">
        <v>285</v>
      </c>
      <c r="B51" s="63" t="s">
        <v>256</v>
      </c>
      <c r="C51" s="73"/>
      <c r="D51" s="74"/>
    </row>
    <row r="52" spans="1:4" ht="30.6" customHeight="1" x14ac:dyDescent="0.25">
      <c r="A52" s="78" t="s">
        <v>286</v>
      </c>
      <c r="B52" s="63" t="s">
        <v>287</v>
      </c>
      <c r="C52" s="73"/>
      <c r="D52" s="74"/>
    </row>
    <row r="53" spans="1:4" ht="32.450000000000003" customHeight="1" x14ac:dyDescent="0.25">
      <c r="A53" s="80" t="s">
        <v>288</v>
      </c>
      <c r="B53" s="62"/>
      <c r="C53" s="73"/>
      <c r="D53" s="74"/>
    </row>
    <row r="54" spans="1:4" ht="31.5" x14ac:dyDescent="0.25">
      <c r="A54" s="78" t="s">
        <v>289</v>
      </c>
      <c r="B54" s="63" t="s">
        <v>290</v>
      </c>
      <c r="C54" s="73"/>
      <c r="D54" s="74"/>
    </row>
    <row r="55" spans="1:4" ht="31.5" x14ac:dyDescent="0.25">
      <c r="A55" s="78" t="s">
        <v>291</v>
      </c>
      <c r="B55" s="63" t="s">
        <v>290</v>
      </c>
      <c r="C55" s="73"/>
      <c r="D55" s="74"/>
    </row>
    <row r="56" spans="1:4" ht="61.5" customHeight="1" x14ac:dyDescent="0.25">
      <c r="A56" s="78" t="s">
        <v>292</v>
      </c>
      <c r="B56" s="63" t="s">
        <v>290</v>
      </c>
      <c r="C56" s="73"/>
      <c r="D56" s="74"/>
    </row>
    <row r="57" spans="1:4" ht="47.25" x14ac:dyDescent="0.25">
      <c r="A57" s="78" t="s">
        <v>293</v>
      </c>
      <c r="B57" s="63" t="s">
        <v>290</v>
      </c>
      <c r="C57" s="73"/>
      <c r="D57" s="74"/>
    </row>
    <row r="58" spans="1:4" ht="47.45" customHeight="1" x14ac:dyDescent="0.25">
      <c r="A58" s="78" t="s">
        <v>294</v>
      </c>
      <c r="B58" s="63" t="s">
        <v>290</v>
      </c>
      <c r="C58" s="73"/>
      <c r="D58" s="74"/>
    </row>
    <row r="59" spans="1:4" ht="45.75" customHeight="1" x14ac:dyDescent="0.25">
      <c r="A59" s="78" t="s">
        <v>295</v>
      </c>
      <c r="B59" s="63" t="s">
        <v>296</v>
      </c>
      <c r="C59" s="73"/>
      <c r="D59" s="74"/>
    </row>
    <row r="60" spans="1:4" ht="31.5" x14ac:dyDescent="0.25">
      <c r="A60" s="81" t="s">
        <v>297</v>
      </c>
      <c r="B60" s="75"/>
      <c r="C60" s="77"/>
      <c r="D60" s="90">
        <f>SUM(D22:D59)</f>
        <v>0</v>
      </c>
    </row>
    <row r="61" spans="1:4" ht="29.45" customHeight="1" x14ac:dyDescent="0.25">
      <c r="A61" s="70" t="s">
        <v>298</v>
      </c>
      <c r="B61" s="75"/>
      <c r="C61" s="77"/>
      <c r="D61" s="90">
        <f>D19+D60</f>
        <v>0</v>
      </c>
    </row>
  </sheetData>
  <mergeCells count="5">
    <mergeCell ref="A6:D6"/>
    <mergeCell ref="A7:A8"/>
    <mergeCell ref="B7:B8"/>
    <mergeCell ref="C7:C8"/>
    <mergeCell ref="D7:D8"/>
  </mergeCells>
  <pageMargins left="0.7" right="0.7" top="0.75" bottom="0.75" header="0.3" footer="0.3"/>
  <pageSetup paperSize="9" orientation="landscape"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08A7C76D78834DA041FF15C698142B" ma:contentTypeVersion="15" ma:contentTypeDescription="Create a new document." ma:contentTypeScope="" ma:versionID="e9412e4f5b2e463aff53ed3e00788c32">
  <xsd:schema xmlns:xsd="http://www.w3.org/2001/XMLSchema" xmlns:xs="http://www.w3.org/2001/XMLSchema" xmlns:p="http://schemas.microsoft.com/office/2006/metadata/properties" xmlns:ns2="1f964045-88d3-4872-bc4d-aec5516d6b47" xmlns:ns3="1818ae71-73b1-42cb-ac66-ac639ea65b22" targetNamespace="http://schemas.microsoft.com/office/2006/metadata/properties" ma:root="true" ma:fieldsID="a3916f1b54755b5375a58a0ef34e0671" ns2:_="" ns3:_="">
    <xsd:import namespace="1f964045-88d3-4872-bc4d-aec5516d6b47"/>
    <xsd:import namespace="1818ae71-73b1-42cb-ac66-ac639ea65b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element ref="ns2:MediaServiceGenerationTime" minOccurs="0"/>
                <xsd:element ref="ns2:MediaServiceEventHashCode" minOccurs="0"/>
                <xsd:element ref="ns2:_ApprovalAssignedTo" minOccurs="0"/>
                <xsd:element ref="ns2:_ApprovalRespondedBy" minOccurs="0"/>
                <xsd:element ref="ns2:_ApprovalSentBy" minOccurs="0"/>
                <xsd:element ref="ns2:_ApprovalStatus" minOccurs="0"/>
                <xsd:element ref="ns2:cev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64045-88d3-4872-bc4d-aec5516d6b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pprovalAssignedTo" ma:index="18"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19"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0"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1" nillable="true" ma:displayName="Approval status" ma:internalName="_ApprovalStatus" ma:readOnly="true">
      <xsd:simpleType>
        <xsd:restriction base="dms:Unknown"/>
      </xsd:simpleType>
    </xsd:element>
    <xsd:element name="ceva" ma:index="22" ma:displayName="ceva" ma:format="Dropdown" ma:internalName="ceva">
      <xsd:simpleType>
        <xsd:restriction base="dms:Choice">
          <xsd:enumeration value="Choice 1"/>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1818ae71-73b1-42cb-ac66-ac639ea65b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eva xmlns="1f964045-88d3-4872-bc4d-aec5516d6b47"/>
    <_ApprovalAssignedTo xmlns="1f964045-88d3-4872-bc4d-aec5516d6b47">
      <UserInfo>
        <DisplayName/>
        <AccountId xsi:nil="true"/>
        <AccountType/>
      </UserInfo>
    </_ApprovalAssignedTo>
    <_ApprovalRespondedBy xmlns="1f964045-88d3-4872-bc4d-aec5516d6b47">
      <UserInfo>
        <DisplayName/>
        <AccountId xsi:nil="true"/>
        <AccountType/>
      </UserInfo>
    </_ApprovalRespondedBy>
    <_ApprovalStatus xmlns="1f964045-88d3-4872-bc4d-aec5516d6b47">0</_ApprovalStatus>
    <_ApprovalSentBy xmlns="1f964045-88d3-4872-bc4d-aec5516d6b47">
      <UserInfo>
        <DisplayName/>
        <AccountId xsi:nil="true"/>
        <AccountType/>
      </UserInfo>
    </_ApprovalSentBy>
  </documentManagement>
</p:properties>
</file>

<file path=customXml/itemProps1.xml><?xml version="1.0" encoding="utf-8"?>
<ds:datastoreItem xmlns:ds="http://schemas.openxmlformats.org/officeDocument/2006/customXml" ds:itemID="{AFA85066-9F48-40A4-A54D-67AAF445EE63}">
  <ds:schemaRefs>
    <ds:schemaRef ds:uri="http://schemas.microsoft.com/sharepoint/v3/contenttype/forms"/>
  </ds:schemaRefs>
</ds:datastoreItem>
</file>

<file path=customXml/itemProps2.xml><?xml version="1.0" encoding="utf-8"?>
<ds:datastoreItem xmlns:ds="http://schemas.openxmlformats.org/officeDocument/2006/customXml" ds:itemID="{E01C1397-581E-443D-B2EA-2150570F84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64045-88d3-4872-bc4d-aec5516d6b47"/>
    <ds:schemaRef ds:uri="1818ae71-73b1-42cb-ac66-ac639ea65b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6B35E7-5D0B-4032-AD15-FDFF4CF731EF}">
  <ds:schemaRefs>
    <ds:schemaRef ds:uri="http://schemas.microsoft.com/office/2006/metadata/properties"/>
    <ds:schemaRef ds:uri="http://schemas.microsoft.com/office/infopath/2007/PartnerControls"/>
    <ds:schemaRef ds:uri="1f964045-88d3-4872-bc4d-aec5516d6b4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DIDACTIC</vt:lpstr>
      <vt:lpstr>CERCETARE</vt:lpstr>
      <vt:lpstr>CIVIC</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Cristina</dc:creator>
  <cp:keywords/>
  <dc:description/>
  <cp:lastModifiedBy>user</cp:lastModifiedBy>
  <cp:revision/>
  <dcterms:created xsi:type="dcterms:W3CDTF">2017-09-16T12:30:42Z</dcterms:created>
  <dcterms:modified xsi:type="dcterms:W3CDTF">2025-09-19T14:07:13Z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0x010100C508A7C76D78834DA041FF15C698142B</vt:lpwstr>
  </property>
</Properties>
</file>